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hhkd0004\dfs\P秘-不動産H\◇住宅提携割引制度\紹介カード\雛形\"/>
    </mc:Choice>
  </mc:AlternateContent>
  <xr:revisionPtr revIDLastSave="0" documentId="8_{4EC5A862-A781-48D3-B5E3-1F8C6CF90DC9}" xr6:coauthVersionLast="47" xr6:coauthVersionMax="47" xr10:uidLastSave="{00000000-0000-0000-0000-000000000000}"/>
  <bookViews>
    <workbookView xWindow="1350" yWindow="0" windowWidth="17640" windowHeight="11520" xr2:uid="{00000000-000D-0000-FFFF-FFFF00000000}"/>
  </bookViews>
  <sheets>
    <sheet name="ご紹介カード発行依頼シート" sheetId="3" r:id="rId1"/>
    <sheet name="注文住宅「敷地の形状」" sheetId="4" r:id="rId2"/>
    <sheet name="Sheet1" sheetId="5" state="hidden" r:id="rId3"/>
  </sheets>
  <definedNames>
    <definedName name="_xlnm.Print_Area" localSheetId="0">ご紹介カード発行依頼シート!$A$1:$AD$60</definedName>
    <definedName name="チェック1" localSheetId="1">注文住宅「敷地の形状」!#REF!</definedName>
    <definedName name="チェック10" localSheetId="1">注文住宅「敷地の形状」!#REF!</definedName>
    <definedName name="チェック11" localSheetId="1">注文住宅「敷地の形状」!#REF!</definedName>
    <definedName name="チェック12" localSheetId="1">注文住宅「敷地の形状」!#REF!</definedName>
    <definedName name="チェック13" localSheetId="1">注文住宅「敷地の形状」!#REF!</definedName>
    <definedName name="チェック14" localSheetId="1">注文住宅「敷地の形状」!#REF!</definedName>
    <definedName name="チェック15" localSheetId="1">注文住宅「敷地の形状」!#REF!</definedName>
    <definedName name="チェック16" localSheetId="1">注文住宅「敷地の形状」!#REF!</definedName>
    <definedName name="チェック17" localSheetId="1">注文住宅「敷地の形状」!#REF!</definedName>
    <definedName name="チェック2" localSheetId="1">注文住宅「敷地の形状」!#REF!</definedName>
    <definedName name="チェック20" localSheetId="1">注文住宅「敷地の形状」!#REF!</definedName>
    <definedName name="チェック21" localSheetId="1">注文住宅「敷地の形状」!#REF!</definedName>
    <definedName name="チェック22" localSheetId="1">注文住宅「敷地の形状」!#REF!</definedName>
    <definedName name="チェック23" localSheetId="1">注文住宅「敷地の形状」!#REF!</definedName>
    <definedName name="チェック3" localSheetId="1">注文住宅「敷地の形状」!#REF!</definedName>
    <definedName name="チェック4" localSheetId="1">注文住宅「敷地の形状」!#REF!</definedName>
    <definedName name="チェック5" localSheetId="1">注文住宅「敷地の形状」!#REF!</definedName>
    <definedName name="チェック6" localSheetId="1">注文住宅「敷地の形状」!#REF!</definedName>
    <definedName name="チェック7" localSheetId="1">注文住宅「敷地の形状」!#REF!</definedName>
    <definedName name="チェック8" localSheetId="1">注文住宅「敷地の形状」!#REF!</definedName>
    <definedName name="チェック9" localSheetId="1">注文住宅「敷地の形状」!#REF!</definedName>
    <definedName name="テキスト10" localSheetId="1">注文住宅「敷地の形状」!#REF!</definedName>
    <definedName name="テキスト12" localSheetId="1">注文住宅「敷地の形状」!#REF!</definedName>
    <definedName name="テキスト15" localSheetId="1">注文住宅「敷地の形状」!#REF!</definedName>
    <definedName name="テキスト18" localSheetId="1">注文住宅「敷地の形状」!#REF!</definedName>
    <definedName name="テキスト2" localSheetId="1">注文住宅「敷地の形状」!#REF!</definedName>
    <definedName name="テキスト20" localSheetId="1">注文住宅「敷地の形状」!#REF!</definedName>
    <definedName name="テキスト21" localSheetId="1">注文住宅「敷地の形状」!#REF!</definedName>
    <definedName name="テキスト27" localSheetId="1">注文住宅「敷地の形状」!#REF!</definedName>
    <definedName name="テキスト29" localSheetId="1">注文住宅「敷地の形状」!#REF!</definedName>
    <definedName name="テキスト31" localSheetId="1">注文住宅「敷地の形状」!#REF!</definedName>
    <definedName name="テキスト33" localSheetId="1">注文住宅「敷地の形状」!#REF!</definedName>
    <definedName name="テキスト35" localSheetId="1">注文住宅「敷地の形状」!#REF!</definedName>
    <definedName name="テキスト4" localSheetId="1">注文住宅「敷地の形状」!#REF!</definedName>
    <definedName name="テキスト5" localSheetId="1">注文住宅「敷地の形状」!#REF!</definedName>
    <definedName name="テキスト8" localSheetId="1">注文住宅「敷地の形状」!#REF!</definedName>
    <definedName name="テキスト9" localSheetId="1">注文住宅「敷地の形状」!#REF!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5" l="1"/>
  <c r="L3" i="5"/>
  <c r="J3" i="5"/>
  <c r="H3" i="5"/>
  <c r="G3" i="5"/>
  <c r="F3" i="5"/>
  <c r="E3" i="5"/>
  <c r="B3" i="5"/>
  <c r="F44" i="5"/>
  <c r="F43" i="5"/>
  <c r="A58" i="5" l="1"/>
  <c r="Q3" i="5" s="1"/>
  <c r="C86" i="5" l="1"/>
  <c r="C84" i="5"/>
  <c r="C83" i="5"/>
  <c r="C82" i="5"/>
  <c r="C81" i="5"/>
  <c r="B44" i="5" l="1"/>
  <c r="A87" i="5" s="1"/>
  <c r="C87" i="5" s="1"/>
  <c r="B43" i="5"/>
  <c r="A86" i="5" s="1"/>
  <c r="B42" i="5"/>
  <c r="A85" i="5" s="1"/>
  <c r="C85" i="5" s="1"/>
  <c r="B41" i="5"/>
  <c r="A84" i="5" s="1"/>
  <c r="B40" i="5"/>
  <c r="B39" i="5"/>
  <c r="A80" i="5" s="1"/>
  <c r="C80" i="5" s="1"/>
  <c r="B38" i="5"/>
  <c r="A79" i="5" s="1"/>
  <c r="C79" i="5" s="1"/>
  <c r="B37" i="5"/>
  <c r="A78" i="5" s="1"/>
  <c r="C78" i="5" s="1"/>
  <c r="B36" i="5"/>
  <c r="A70" i="5"/>
  <c r="A69" i="5"/>
  <c r="A64" i="5"/>
  <c r="A63" i="5"/>
  <c r="M14" i="5"/>
  <c r="F42" i="5"/>
  <c r="A103" i="5" s="1"/>
  <c r="C103" i="5" s="1"/>
  <c r="F41" i="5"/>
  <c r="A102" i="5" s="1"/>
  <c r="C102" i="5" s="1"/>
  <c r="F40" i="5"/>
  <c r="A101" i="5" s="1"/>
  <c r="C101" i="5" s="1"/>
  <c r="F39" i="5"/>
  <c r="A100" i="5" s="1"/>
  <c r="C100" i="5" s="1"/>
  <c r="F38" i="5"/>
  <c r="A99" i="5" s="1"/>
  <c r="C99" i="5" s="1"/>
  <c r="F37" i="5"/>
  <c r="A98" i="5" s="1"/>
  <c r="C98" i="5" s="1"/>
  <c r="F36" i="5"/>
  <c r="D44" i="5"/>
  <c r="A96" i="5" s="1"/>
  <c r="C96" i="5" s="1"/>
  <c r="D43" i="5"/>
  <c r="A95" i="5" s="1"/>
  <c r="C95" i="5" s="1"/>
  <c r="D42" i="5"/>
  <c r="A94" i="5" s="1"/>
  <c r="C94" i="5" s="1"/>
  <c r="D41" i="5"/>
  <c r="A93" i="5" s="1"/>
  <c r="C93" i="5" s="1"/>
  <c r="D40" i="5"/>
  <c r="A92" i="5" s="1"/>
  <c r="C92" i="5" s="1"/>
  <c r="D39" i="5"/>
  <c r="A91" i="5" s="1"/>
  <c r="C91" i="5" s="1"/>
  <c r="D38" i="5"/>
  <c r="A90" i="5" s="1"/>
  <c r="C90" i="5" s="1"/>
  <c r="D37" i="5"/>
  <c r="A89" i="5" s="1"/>
  <c r="C89" i="5" s="1"/>
  <c r="D36" i="5"/>
  <c r="A24" i="5"/>
  <c r="A83" i="5" l="1"/>
  <c r="A82" i="5"/>
  <c r="A81" i="5"/>
  <c r="A88" i="5"/>
  <c r="C88" i="5" s="1"/>
  <c r="D46" i="5"/>
  <c r="A97" i="5"/>
  <c r="C97" i="5" s="1"/>
  <c r="F46" i="5"/>
  <c r="A77" i="5"/>
  <c r="C77" i="5" s="1"/>
  <c r="R3" i="5" s="1"/>
  <c r="B46" i="5"/>
  <c r="A66" i="5"/>
  <c r="N3" i="5" s="1"/>
  <c r="A72" i="5"/>
  <c r="O3" i="5" s="1"/>
  <c r="B45" i="5"/>
  <c r="F45" i="5"/>
  <c r="D45" i="5"/>
  <c r="C48" i="5" l="1"/>
  <c r="B48" i="5"/>
</calcChain>
</file>

<file path=xl/sharedStrings.xml><?xml version="1.0" encoding="utf-8"?>
<sst xmlns="http://schemas.openxmlformats.org/spreadsheetml/2006/main" count="219" uniqueCount="183">
  <si>
    <t>■ご計画の内容をお知らせください。</t>
    <rPh sb="2" eb="4">
      <t>ケイカク</t>
    </rPh>
    <rPh sb="5" eb="7">
      <t>ナイヨウ</t>
    </rPh>
    <rPh sb="9" eb="10">
      <t>シ</t>
    </rPh>
    <phoneticPr fontId="2"/>
  </si>
  <si>
    <t>その他</t>
    <rPh sb="2" eb="3">
      <t>タ</t>
    </rPh>
    <phoneticPr fontId="2"/>
  </si>
  <si>
    <t>早急に</t>
    <rPh sb="0" eb="2">
      <t>ソウキュウ</t>
    </rPh>
    <phoneticPr fontId="2"/>
  </si>
  <si>
    <t>2・3ヵ月以内</t>
    <rPh sb="4" eb="5">
      <t>ゲツ</t>
    </rPh>
    <rPh sb="5" eb="7">
      <t>イナイ</t>
    </rPh>
    <phoneticPr fontId="2"/>
  </si>
  <si>
    <t>2年以内</t>
    <rPh sb="1" eb="2">
      <t>ネン</t>
    </rPh>
    <rPh sb="2" eb="4">
      <t>イナイ</t>
    </rPh>
    <phoneticPr fontId="2"/>
  </si>
  <si>
    <t>6ヵ月～1年以内</t>
    <phoneticPr fontId="2"/>
  </si>
  <si>
    <t>■その他・備考欄</t>
    <rPh sb="3" eb="4">
      <t>タ</t>
    </rPh>
    <rPh sb="5" eb="7">
      <t>ビコウ</t>
    </rPh>
    <rPh sb="7" eb="8">
      <t>ラン</t>
    </rPh>
    <phoneticPr fontId="2"/>
  </si>
  <si>
    <t>■ご検討になりたい物件がお決まりの方は、ご記入ください。</t>
    <rPh sb="2" eb="4">
      <t>ケントウ</t>
    </rPh>
    <rPh sb="9" eb="11">
      <t>ブッケン</t>
    </rPh>
    <rPh sb="13" eb="14">
      <t>キ</t>
    </rPh>
    <rPh sb="17" eb="18">
      <t>ホウ</t>
    </rPh>
    <rPh sb="21" eb="23">
      <t>キニュウ</t>
    </rPh>
    <phoneticPr fontId="2"/>
  </si>
  <si>
    <t>物件名</t>
    <rPh sb="0" eb="2">
      <t>ブッケン</t>
    </rPh>
    <rPh sb="2" eb="3">
      <t>メイ</t>
    </rPh>
    <phoneticPr fontId="2"/>
  </si>
  <si>
    <t>■紹介カードが必要な会社すべてをチェックしてください。（複数でも結構です）</t>
    <rPh sb="1" eb="3">
      <t>ショウカイ</t>
    </rPh>
    <rPh sb="7" eb="9">
      <t>ヒツヨウ</t>
    </rPh>
    <rPh sb="10" eb="12">
      <t>カイシャ</t>
    </rPh>
    <rPh sb="28" eb="30">
      <t>フクスウ</t>
    </rPh>
    <rPh sb="32" eb="34">
      <t>ケッコウ</t>
    </rPh>
    <phoneticPr fontId="2"/>
  </si>
  <si>
    <t>お名前</t>
    <rPh sb="1" eb="3">
      <t>ナマエ</t>
    </rPh>
    <phoneticPr fontId="2"/>
  </si>
  <si>
    <t>会社名</t>
    <rPh sb="0" eb="3">
      <t>カイシャメイ</t>
    </rPh>
    <phoneticPr fontId="2"/>
  </si>
  <si>
    <t>内線</t>
    <rPh sb="0" eb="2">
      <t>ナイセン</t>
    </rPh>
    <phoneticPr fontId="2"/>
  </si>
  <si>
    <t>所属</t>
    <rPh sb="0" eb="2">
      <t>ショゾク</t>
    </rPh>
    <phoneticPr fontId="2"/>
  </si>
  <si>
    <t>ご自宅
ご住所</t>
    <rPh sb="1" eb="3">
      <t>ジタク</t>
    </rPh>
    <rPh sb="5" eb="7">
      <t>ジュウショ</t>
    </rPh>
    <phoneticPr fontId="2"/>
  </si>
  <si>
    <t xml:space="preserve">  担当者</t>
    <rPh sb="2" eb="5">
      <t>タントウシャ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</si>
  <si>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</si>
  <si>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</si>
  <si>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</si>
  <si>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メールアドレス</t>
    <phoneticPr fontId="2"/>
  </si>
  <si>
    <t>ＦＡＸ</t>
    <phoneticPr fontId="2"/>
  </si>
  <si>
    <t>ＴＥＬ</t>
    <phoneticPr fontId="2"/>
  </si>
  <si>
    <t>〒</t>
    <phoneticPr fontId="2"/>
  </si>
  <si>
    <t>フリガナ</t>
    <phoneticPr fontId="2"/>
  </si>
  <si>
    <t>■ご計画の予定時期をお知らせください。</t>
    <rPh sb="2" eb="4">
      <t>ケイカク</t>
    </rPh>
    <rPh sb="5" eb="7">
      <t>ヨテイ</t>
    </rPh>
    <rPh sb="7" eb="9">
      <t>ジキ</t>
    </rPh>
    <rPh sb="11" eb="12">
      <t>シ</t>
    </rPh>
    <phoneticPr fontId="2"/>
  </si>
  <si>
    <t>■この制度を何でお知りになりましたか？</t>
    <rPh sb="3" eb="5">
      <t>セイド</t>
    </rPh>
    <rPh sb="6" eb="7">
      <t>ナニ</t>
    </rPh>
    <rPh sb="9" eb="10">
      <t>シ</t>
    </rPh>
    <phoneticPr fontId="2"/>
  </si>
  <si>
    <t>所内ポスター</t>
    <rPh sb="0" eb="2">
      <t>ショナイ</t>
    </rPh>
    <phoneticPr fontId="2"/>
  </si>
  <si>
    <t>所内チラシ</t>
    <rPh sb="0" eb="2">
      <t>ショナイ</t>
    </rPh>
    <phoneticPr fontId="2"/>
  </si>
  <si>
    <t>提携ハンドブック</t>
    <rPh sb="0" eb="2">
      <t>テイケイ</t>
    </rPh>
    <phoneticPr fontId="2"/>
  </si>
  <si>
    <t xml:space="preserve"> ＤＭ</t>
    <phoneticPr fontId="2"/>
  </si>
  <si>
    <t>　　　※お手数ですがいつごろのDMかご記入ください</t>
    <phoneticPr fontId="2"/>
  </si>
  <si>
    <t>知人・友人</t>
    <rPh sb="0" eb="2">
      <t>チジン</t>
    </rPh>
    <rPh sb="3" eb="5">
      <t>ユウジン</t>
    </rPh>
    <phoneticPr fontId="2"/>
  </si>
  <si>
    <t>インターネット</t>
    <phoneticPr fontId="2"/>
  </si>
  <si>
    <t>フリガナ</t>
    <phoneticPr fontId="2"/>
  </si>
  <si>
    <t>建設予定地</t>
    <rPh sb="0" eb="2">
      <t>ケンセツ</t>
    </rPh>
    <rPh sb="2" eb="5">
      <t>ヨテイチ</t>
    </rPh>
    <phoneticPr fontId="2"/>
  </si>
  <si>
    <t>■注文住宅をお考えの方で、すでに土地をお持ちの方は敷地の形状をご記入下さい</t>
    <rPh sb="1" eb="3">
      <t>チュウモン</t>
    </rPh>
    <rPh sb="3" eb="5">
      <t>ジュウタク</t>
    </rPh>
    <rPh sb="7" eb="8">
      <t>カンガ</t>
    </rPh>
    <rPh sb="10" eb="11">
      <t>カタ</t>
    </rPh>
    <rPh sb="16" eb="18">
      <t>トチ</t>
    </rPh>
    <rPh sb="20" eb="21">
      <t>モ</t>
    </rPh>
    <rPh sb="23" eb="24">
      <t>カタ</t>
    </rPh>
    <rPh sb="25" eb="27">
      <t>シキチ</t>
    </rPh>
    <rPh sb="28" eb="30">
      <t>ケイジョウ</t>
    </rPh>
    <rPh sb="32" eb="34">
      <t>キニュウ</t>
    </rPh>
    <rPh sb="34" eb="35">
      <t>クダ</t>
    </rPh>
    <phoneticPr fontId="2"/>
  </si>
  <si>
    <t>記入例</t>
    <rPh sb="0" eb="2">
      <t>キニュウ</t>
    </rPh>
    <rPh sb="2" eb="3">
      <t>レイ</t>
    </rPh>
    <phoneticPr fontId="2"/>
  </si>
  <si>
    <t>８ｍ</t>
    <phoneticPr fontId="2"/>
  </si>
  <si>
    <t>　５ｍ</t>
    <phoneticPr fontId="2"/>
  </si>
  <si>
    <t>■上記に検討したい企業がない場合は企業名をご記入ください。</t>
    <rPh sb="1" eb="3">
      <t>ジョウキ</t>
    </rPh>
    <rPh sb="4" eb="6">
      <t>ケントウ</t>
    </rPh>
    <rPh sb="9" eb="11">
      <t>キギョウ</t>
    </rPh>
    <rPh sb="14" eb="16">
      <t>バアイ</t>
    </rPh>
    <rPh sb="17" eb="19">
      <t>キギョウ</t>
    </rPh>
    <rPh sb="19" eb="20">
      <t>メイ</t>
    </rPh>
    <rPh sb="22" eb="24">
      <t>キニュウ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</si>
  <si>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</si>
  <si>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</si>
  <si>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個人情報の取り扱いについて：ホンダ開発式会社では、ご記入いただいた内容（個人情報）を、紹介カード発行先提携法人に提供させていただきます。また、弊社不動産、保険、旅客、販売部門の業務遂行に必要な範囲内で利用いたします。</t>
    <rPh sb="1" eb="3">
      <t>コジン</t>
    </rPh>
    <rPh sb="3" eb="5">
      <t>ジョウホウ</t>
    </rPh>
    <rPh sb="6" eb="7">
      <t>ト</t>
    </rPh>
    <rPh sb="8" eb="9">
      <t>アツカ</t>
    </rPh>
    <rPh sb="18" eb="20">
      <t>カイハツ</t>
    </rPh>
    <rPh sb="20" eb="21">
      <t>シキ</t>
    </rPh>
    <rPh sb="21" eb="23">
      <t>ガイシャ</t>
    </rPh>
    <rPh sb="27" eb="29">
      <t>キニュウ</t>
    </rPh>
    <rPh sb="34" eb="36">
      <t>ナイヨウ</t>
    </rPh>
    <rPh sb="37" eb="39">
      <t>コジン</t>
    </rPh>
    <rPh sb="39" eb="41">
      <t>ジョウホウ</t>
    </rPh>
    <rPh sb="44" eb="46">
      <t>ショウカイ</t>
    </rPh>
    <rPh sb="49" eb="51">
      <t>ハッコウ</t>
    </rPh>
    <rPh sb="51" eb="52">
      <t>サキ</t>
    </rPh>
    <rPh sb="52" eb="54">
      <t>テイケイ</t>
    </rPh>
    <rPh sb="54" eb="56">
      <t>ホウジン</t>
    </rPh>
    <rPh sb="57" eb="59">
      <t>テイキョウ</t>
    </rPh>
    <rPh sb="72" eb="74">
      <t>ヘイシャ</t>
    </rPh>
    <rPh sb="74" eb="77">
      <t>フドウサン</t>
    </rPh>
    <rPh sb="78" eb="80">
      <t>ホケン</t>
    </rPh>
    <rPh sb="81" eb="83">
      <t>リョキャク</t>
    </rPh>
    <rPh sb="84" eb="86">
      <t>ハンバイ</t>
    </rPh>
    <rPh sb="86" eb="88">
      <t>ブモン</t>
    </rPh>
    <rPh sb="89" eb="91">
      <t>ギョウム</t>
    </rPh>
    <rPh sb="91" eb="93">
      <t>スイコウ</t>
    </rPh>
    <rPh sb="94" eb="96">
      <t>ヒツヨウ</t>
    </rPh>
    <rPh sb="97" eb="99">
      <t>ハンイ</t>
    </rPh>
    <rPh sb="99" eb="100">
      <t>ナイ</t>
    </rPh>
    <rPh sb="101" eb="103">
      <t>リヨウ</t>
    </rPh>
    <phoneticPr fontId="2"/>
  </si>
  <si>
    <t>※分譲マンションの場合物件ごとの紹介カード発行となります。必ずご記入ください。</t>
    <rPh sb="1" eb="3">
      <t>ブンジョウ</t>
    </rPh>
    <rPh sb="9" eb="11">
      <t>バアイ</t>
    </rPh>
    <rPh sb="11" eb="13">
      <t>ブッケン</t>
    </rPh>
    <rPh sb="16" eb="18">
      <t>ショウカイ</t>
    </rPh>
    <rPh sb="21" eb="23">
      <t>ハッコウ</t>
    </rPh>
    <rPh sb="29" eb="30">
      <t>カナラ</t>
    </rPh>
    <rPh sb="32" eb="34">
      <t>キニュウ</t>
    </rPh>
    <phoneticPr fontId="2"/>
  </si>
  <si>
    <t>職番</t>
    <rPh sb="0" eb="2">
      <t>ショクバン</t>
    </rPh>
    <phoneticPr fontId="2"/>
  </si>
  <si>
    <t>■提携企業より条件の確認等でご連絡することがございます。上記にご記入いただいた連絡先以外で、</t>
    <rPh sb="1" eb="3">
      <t>テイケイ</t>
    </rPh>
    <rPh sb="3" eb="5">
      <t>キギョウ</t>
    </rPh>
    <rPh sb="7" eb="9">
      <t>ジョウケン</t>
    </rPh>
    <rPh sb="10" eb="12">
      <t>カクニン</t>
    </rPh>
    <rPh sb="12" eb="13">
      <t>ナド</t>
    </rPh>
    <rPh sb="15" eb="17">
      <t>レンラク</t>
    </rPh>
    <rPh sb="28" eb="30">
      <t>ジョウキ</t>
    </rPh>
    <rPh sb="32" eb="34">
      <t>キニュウ</t>
    </rPh>
    <rPh sb="39" eb="42">
      <t>レンラクサキ</t>
    </rPh>
    <rPh sb="42" eb="44">
      <t>イガイ</t>
    </rPh>
    <phoneticPr fontId="2"/>
  </si>
  <si>
    <t>　 ご希望の連絡先ございましたらご記入下さい。</t>
    <rPh sb="3" eb="5">
      <t>キボウ</t>
    </rPh>
    <rPh sb="6" eb="9">
      <t>レンラクサキ</t>
    </rPh>
    <rPh sb="17" eb="19">
      <t>キニュウ</t>
    </rPh>
    <rPh sb="19" eb="20">
      <t>クダ</t>
    </rPh>
    <phoneticPr fontId="2"/>
  </si>
  <si>
    <t>■地域・沿線</t>
    <rPh sb="1" eb="3">
      <t>チイキ</t>
    </rPh>
    <rPh sb="4" eb="6">
      <t>エンセン</t>
    </rPh>
    <phoneticPr fontId="18"/>
  </si>
  <si>
    <t>■ご検討中の物件名</t>
    <rPh sb="2" eb="5">
      <t>ケントウチュウ</t>
    </rPh>
    <rPh sb="6" eb="8">
      <t>ブッケン</t>
    </rPh>
    <rPh sb="8" eb="9">
      <t>メイ</t>
    </rPh>
    <phoneticPr fontId="18"/>
  </si>
  <si>
    <t>都道府県</t>
    <rPh sb="0" eb="4">
      <t>トドウフケン</t>
    </rPh>
    <phoneticPr fontId="18"/>
  </si>
  <si>
    <t>市区町</t>
    <rPh sb="0" eb="2">
      <t>シク</t>
    </rPh>
    <rPh sb="2" eb="3">
      <t>マチ</t>
    </rPh>
    <phoneticPr fontId="18"/>
  </si>
  <si>
    <t>線</t>
    <rPh sb="0" eb="1">
      <t>セン</t>
    </rPh>
    <phoneticPr fontId="18"/>
  </si>
  <si>
    <t>駅</t>
    <rPh sb="0" eb="1">
      <t>エキ</t>
    </rPh>
    <phoneticPr fontId="18"/>
  </si>
  <si>
    <t>※地域・沿線・土地は必須</t>
    <rPh sb="1" eb="3">
      <t>チイキ</t>
    </rPh>
    <rPh sb="4" eb="6">
      <t>エンセン</t>
    </rPh>
    <rPh sb="7" eb="9">
      <t>トチ</t>
    </rPh>
    <rPh sb="10" eb="12">
      <t>ヒッス</t>
    </rPh>
    <phoneticPr fontId="18"/>
  </si>
  <si>
    <t>■建築予定地</t>
    <rPh sb="1" eb="3">
      <t>ケンチク</t>
    </rPh>
    <rPh sb="3" eb="6">
      <t>ヨテイチ</t>
    </rPh>
    <phoneticPr fontId="18"/>
  </si>
  <si>
    <t>※物件住所は必須</t>
    <rPh sb="1" eb="3">
      <t>ブッケン</t>
    </rPh>
    <rPh sb="3" eb="5">
      <t>ジュウショ</t>
    </rPh>
    <rPh sb="6" eb="8">
      <t>ヒッス</t>
    </rPh>
    <phoneticPr fontId="18"/>
  </si>
  <si>
    <t>■物件住所</t>
    <rPh sb="1" eb="3">
      <t>ブッケン</t>
    </rPh>
    <rPh sb="3" eb="5">
      <t>ジュウショ</t>
    </rPh>
    <phoneticPr fontId="18"/>
  </si>
  <si>
    <t>■物件住所・希望地域</t>
    <rPh sb="1" eb="3">
      <t>ブッケン</t>
    </rPh>
    <rPh sb="3" eb="5">
      <t>ジュウショ</t>
    </rPh>
    <rPh sb="6" eb="8">
      <t>キボウ</t>
    </rPh>
    <rPh sb="8" eb="10">
      <t>チイキ</t>
    </rPh>
    <phoneticPr fontId="18"/>
  </si>
  <si>
    <t>■計画内容</t>
    <rPh sb="1" eb="3">
      <t>ケイカク</t>
    </rPh>
    <rPh sb="3" eb="5">
      <t>ナイヨウ</t>
    </rPh>
    <phoneticPr fontId="18"/>
  </si>
  <si>
    <t>■物件名</t>
    <rPh sb="1" eb="3">
      <t>ブッケン</t>
    </rPh>
    <rPh sb="3" eb="4">
      <t>メイ</t>
    </rPh>
    <phoneticPr fontId="2"/>
  </si>
  <si>
    <t>※新築マンション・新築戸建はご検討物件をご指定ください</t>
    <phoneticPr fontId="2"/>
  </si>
  <si>
    <t>■下記項目は全てご記入ください。</t>
    <rPh sb="1" eb="3">
      <t>カキ</t>
    </rPh>
    <rPh sb="3" eb="5">
      <t>コウモク</t>
    </rPh>
    <rPh sb="6" eb="7">
      <t>スベ</t>
    </rPh>
    <rPh sb="9" eb="11">
      <t>キニュウ</t>
    </rPh>
    <phoneticPr fontId="2"/>
  </si>
  <si>
    <t xml:space="preserve">   買いたい</t>
    <rPh sb="3" eb="4">
      <t>カ</t>
    </rPh>
    <phoneticPr fontId="2"/>
  </si>
  <si>
    <t xml:space="preserve"> 新築マンション</t>
    <rPh sb="1" eb="3">
      <t>シンチク</t>
    </rPh>
    <phoneticPr fontId="2"/>
  </si>
  <si>
    <t xml:space="preserve"> 新築一戸建て</t>
    <rPh sb="1" eb="3">
      <t>シンチク</t>
    </rPh>
    <rPh sb="3" eb="5">
      <t>イッコ</t>
    </rPh>
    <rPh sb="5" eb="6">
      <t>ダ</t>
    </rPh>
    <phoneticPr fontId="2"/>
  </si>
  <si>
    <t xml:space="preserve"> 中古一戸建て</t>
    <rPh sb="1" eb="3">
      <t>チュウコ</t>
    </rPh>
    <rPh sb="3" eb="5">
      <t>イッコ</t>
    </rPh>
    <rPh sb="5" eb="6">
      <t>ダ</t>
    </rPh>
    <phoneticPr fontId="2"/>
  </si>
  <si>
    <t xml:space="preserve">   建てたい</t>
    <rPh sb="3" eb="4">
      <t>タ</t>
    </rPh>
    <phoneticPr fontId="18"/>
  </si>
  <si>
    <t xml:space="preserve">   売りたい</t>
    <rPh sb="3" eb="4">
      <t>ウ</t>
    </rPh>
    <phoneticPr fontId="18"/>
  </si>
  <si>
    <t xml:space="preserve">   貸したい・借りたい</t>
    <rPh sb="3" eb="4">
      <t>カ</t>
    </rPh>
    <rPh sb="8" eb="9">
      <t>カ</t>
    </rPh>
    <phoneticPr fontId="18"/>
  </si>
  <si>
    <t xml:space="preserve">   リフォームしたい</t>
    <phoneticPr fontId="18"/>
  </si>
  <si>
    <t>注文住宅</t>
    <rPh sb="0" eb="2">
      <t>チュウモン</t>
    </rPh>
    <rPh sb="2" eb="4">
      <t>ジュウタク</t>
    </rPh>
    <phoneticPr fontId="2"/>
  </si>
  <si>
    <t xml:space="preserve">  ホンダ開発の個人情報保護の方針につきましては、右記のホームページをご覧ください。https://www.honda-kaihatsu.co.jp/privacy/</t>
    <rPh sb="5" eb="7">
      <t>カイハツ</t>
    </rPh>
    <rPh sb="8" eb="10">
      <t>コジン</t>
    </rPh>
    <rPh sb="10" eb="12">
      <t>ジョウホウ</t>
    </rPh>
    <rPh sb="12" eb="14">
      <t>ホゴ</t>
    </rPh>
    <rPh sb="15" eb="17">
      <t>ホウシン</t>
    </rPh>
    <rPh sb="25" eb="27">
      <t>ウキ</t>
    </rPh>
    <rPh sb="36" eb="37">
      <t>ラン</t>
    </rPh>
    <phoneticPr fontId="2"/>
  </si>
  <si>
    <t>Ｈｏｎｄａグループ社員・ＯＢ用ご紹介カード発行依頼シート</t>
    <rPh sb="9" eb="11">
      <t>シャイン</t>
    </rPh>
    <rPh sb="14" eb="15">
      <t>ヨウ</t>
    </rPh>
    <rPh sb="21" eb="23">
      <t>ハッコウ</t>
    </rPh>
    <rPh sb="23" eb="25">
      <t>イライ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</si>
  <si>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</si>
  <si>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</si>
  <si>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貸したい</t>
    <rPh sb="0" eb="1">
      <t>カ</t>
    </rPh>
    <phoneticPr fontId="2"/>
  </si>
  <si>
    <t>借りたい</t>
    <rPh sb="0" eb="1">
      <t>カ</t>
    </rPh>
    <phoneticPr fontId="2"/>
  </si>
  <si>
    <t>マンション</t>
    <phoneticPr fontId="2"/>
  </si>
  <si>
    <t>一戸建て</t>
    <rPh sb="0" eb="2">
      <t>イッコ</t>
    </rPh>
    <rPh sb="2" eb="3">
      <t>ダ</t>
    </rPh>
    <phoneticPr fontId="2"/>
  </si>
  <si>
    <t xml:space="preserve">    土地は決まっている</t>
    <rPh sb="4" eb="6">
      <t>トチ</t>
    </rPh>
    <rPh sb="7" eb="8">
      <t>キ</t>
    </rPh>
    <phoneticPr fontId="2"/>
  </si>
  <si>
    <t xml:space="preserve">    土地から探している</t>
    <phoneticPr fontId="2"/>
  </si>
  <si>
    <t xml:space="preserve">    建替え</t>
    <phoneticPr fontId="2"/>
  </si>
  <si>
    <t xml:space="preserve"> 中古マンション</t>
    <rPh sb="1" eb="3">
      <t>チュウコ</t>
    </rPh>
    <phoneticPr fontId="2"/>
  </si>
  <si>
    <t>※既に住宅展示場等へご訪問されている場合は、展示場名・担当者のお名前をご記入ください。
（既にコンタクト済の場合割引適用にならない場合がございます。）</t>
    <phoneticPr fontId="2"/>
  </si>
  <si>
    <r>
      <t>　積水化学工業株式会社</t>
    </r>
    <r>
      <rPr>
        <sz val="6"/>
        <rFont val="ＭＳ ゴシック"/>
        <family val="3"/>
        <charset val="128"/>
      </rPr>
      <t>（セキスイハイム）</t>
    </r>
    <rPh sb="1" eb="3">
      <t>セキスイ</t>
    </rPh>
    <rPh sb="3" eb="5">
      <t>カガク</t>
    </rPh>
    <rPh sb="5" eb="7">
      <t>コウギョウ</t>
    </rPh>
    <rPh sb="7" eb="11">
      <t>カブシキガイシャ</t>
    </rPh>
    <phoneticPr fontId="2"/>
  </si>
  <si>
    <t>大和ハウス工業株式会社</t>
    <rPh sb="0" eb="2">
      <t>ダイワ</t>
    </rPh>
    <rPh sb="5" eb="7">
      <t>コウギョウ</t>
    </rPh>
    <rPh sb="7" eb="11">
      <t>カブシキガイシャ</t>
    </rPh>
    <phoneticPr fontId="2"/>
  </si>
  <si>
    <t>株式会社タカラレーベン</t>
    <rPh sb="0" eb="4">
      <t>カブシキガイシャ</t>
    </rPh>
    <phoneticPr fontId="2"/>
  </si>
  <si>
    <t>東京建物株式会社</t>
    <rPh sb="0" eb="2">
      <t>トウキョウ</t>
    </rPh>
    <rPh sb="2" eb="4">
      <t>タテモノ</t>
    </rPh>
    <rPh sb="4" eb="8">
      <t>カブシキガイシャ</t>
    </rPh>
    <phoneticPr fontId="2"/>
  </si>
  <si>
    <t>DM</t>
    <phoneticPr fontId="2"/>
  </si>
  <si>
    <t>友人・知人</t>
    <rPh sb="0" eb="2">
      <t>ユウジン</t>
    </rPh>
    <rPh sb="3" eb="5">
      <t>チジン</t>
    </rPh>
    <phoneticPr fontId="2"/>
  </si>
  <si>
    <t>買いたい</t>
    <rPh sb="0" eb="1">
      <t>カ</t>
    </rPh>
    <phoneticPr fontId="2"/>
  </si>
  <si>
    <t>新築マンション</t>
    <rPh sb="0" eb="2">
      <t>シンチク</t>
    </rPh>
    <phoneticPr fontId="2"/>
  </si>
  <si>
    <t>中古マンション</t>
    <rPh sb="0" eb="2">
      <t>チュウコ</t>
    </rPh>
    <phoneticPr fontId="2"/>
  </si>
  <si>
    <t>新築戸建</t>
    <rPh sb="0" eb="2">
      <t>シンチク</t>
    </rPh>
    <rPh sb="2" eb="4">
      <t>コダテ</t>
    </rPh>
    <phoneticPr fontId="2"/>
  </si>
  <si>
    <t>中古戸建</t>
    <rPh sb="0" eb="2">
      <t>チュウコ</t>
    </rPh>
    <rPh sb="2" eb="4">
      <t>コダテ</t>
    </rPh>
    <phoneticPr fontId="2"/>
  </si>
  <si>
    <t>建てたい</t>
    <rPh sb="0" eb="1">
      <t>タ</t>
    </rPh>
    <phoneticPr fontId="2"/>
  </si>
  <si>
    <t>注文住宅</t>
    <rPh sb="0" eb="2">
      <t>チュウモン</t>
    </rPh>
    <rPh sb="2" eb="4">
      <t>ジュウタク</t>
    </rPh>
    <phoneticPr fontId="2"/>
  </si>
  <si>
    <t>土地は決まっている</t>
    <rPh sb="0" eb="2">
      <t>トチ</t>
    </rPh>
    <rPh sb="3" eb="4">
      <t>キ</t>
    </rPh>
    <phoneticPr fontId="2"/>
  </si>
  <si>
    <t>土地から探している</t>
    <rPh sb="0" eb="2">
      <t>トチ</t>
    </rPh>
    <rPh sb="4" eb="5">
      <t>サガ</t>
    </rPh>
    <phoneticPr fontId="2"/>
  </si>
  <si>
    <t>建替え</t>
    <rPh sb="0" eb="2">
      <t>タテカ</t>
    </rPh>
    <phoneticPr fontId="2"/>
  </si>
  <si>
    <t>売りたい</t>
    <rPh sb="0" eb="1">
      <t>ウ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</si>
  <si>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</si>
  <si>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</si>
  <si>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貸したい借りたい</t>
    <rPh sb="0" eb="1">
      <t>カ</t>
    </rPh>
    <rPh sb="4" eb="5">
      <t>カ</t>
    </rPh>
    <phoneticPr fontId="2"/>
  </si>
  <si>
    <t>貸したい</t>
    <rPh sb="0" eb="1">
      <t>カ</t>
    </rPh>
    <phoneticPr fontId="2"/>
  </si>
  <si>
    <t>借りたい</t>
    <rPh sb="0" eb="1">
      <t>カ</t>
    </rPh>
    <phoneticPr fontId="2"/>
  </si>
  <si>
    <t>リフォームしたい</t>
    <phoneticPr fontId="2"/>
  </si>
  <si>
    <t>マンション</t>
    <phoneticPr fontId="2"/>
  </si>
  <si>
    <t>一戸建て</t>
    <rPh sb="0" eb="2">
      <t>イッコ</t>
    </rPh>
    <rPh sb="2" eb="3">
      <t>ダ</t>
    </rPh>
    <phoneticPr fontId="2"/>
  </si>
  <si>
    <t>対応日</t>
    <rPh sb="0" eb="2">
      <t>タイオウ</t>
    </rPh>
    <rPh sb="2" eb="3">
      <t>ビ</t>
    </rPh>
    <phoneticPr fontId="25"/>
  </si>
  <si>
    <t>事業部</t>
    <rPh sb="0" eb="2">
      <t>ジギョウ</t>
    </rPh>
    <rPh sb="2" eb="3">
      <t>ブ</t>
    </rPh>
    <phoneticPr fontId="9"/>
  </si>
  <si>
    <t>担当者</t>
    <rPh sb="0" eb="3">
      <t>タントウシャ</t>
    </rPh>
    <phoneticPr fontId="4"/>
  </si>
  <si>
    <t>職番</t>
    <rPh sb="0" eb="1">
      <t>ショク</t>
    </rPh>
    <rPh sb="1" eb="2">
      <t>バン</t>
    </rPh>
    <phoneticPr fontId="4"/>
  </si>
  <si>
    <t>勤務先
(正式企業名)</t>
    <rPh sb="0" eb="3">
      <t>キンムサキ</t>
    </rPh>
    <rPh sb="5" eb="7">
      <t>セイシキ</t>
    </rPh>
    <rPh sb="7" eb="9">
      <t>キギョウ</t>
    </rPh>
    <rPh sb="9" eb="10">
      <t>メイ</t>
    </rPh>
    <phoneticPr fontId="4"/>
  </si>
  <si>
    <t>略号</t>
    <rPh sb="0" eb="2">
      <t>リャクゴウ</t>
    </rPh>
    <phoneticPr fontId="4"/>
  </si>
  <si>
    <t>所属</t>
    <rPh sb="0" eb="2">
      <t>ショゾク</t>
    </rPh>
    <phoneticPr fontId="4"/>
  </si>
  <si>
    <t>ＩＤ</t>
  </si>
  <si>
    <t>〒</t>
  </si>
  <si>
    <t>住所</t>
    <rPh sb="0" eb="2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</si>
  <si>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</si>
  <si>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</si>
  <si>
    <t>受付日</t>
    <rPh sb="0" eb="3">
      <t>ウケツケビ</t>
    </rPh>
    <phoneticPr fontId="9"/>
  </si>
  <si>
    <t>制度認知理由</t>
    <rPh sb="0" eb="2">
      <t>セイド</t>
    </rPh>
    <rPh sb="2" eb="4">
      <t>ニンチ</t>
    </rPh>
    <rPh sb="4" eb="6">
      <t>リユウ</t>
    </rPh>
    <phoneticPr fontId="4"/>
  </si>
  <si>
    <t>提携先社名</t>
    <rPh sb="0" eb="2">
      <t>テイケイ</t>
    </rPh>
    <rPh sb="2" eb="3">
      <t>サキ</t>
    </rPh>
    <rPh sb="3" eb="5">
      <t>シャメイ</t>
    </rPh>
    <phoneticPr fontId="9"/>
  </si>
  <si>
    <t>提携企業宛名</t>
    <rPh sb="0" eb="2">
      <t>テイケイ</t>
    </rPh>
    <rPh sb="2" eb="4">
      <t>キギョウ</t>
    </rPh>
    <rPh sb="4" eb="6">
      <t>アテナ</t>
    </rPh>
    <phoneticPr fontId="4"/>
  </si>
  <si>
    <t>担当</t>
    <rPh sb="0" eb="2">
      <t>タントウ</t>
    </rPh>
    <phoneticPr fontId="4"/>
  </si>
  <si>
    <t>紹介カード送付先メールアドレス</t>
    <rPh sb="0" eb="2">
      <t>ショウカイ</t>
    </rPh>
    <rPh sb="5" eb="7">
      <t>ソウフ</t>
    </rPh>
    <rPh sb="7" eb="8">
      <t>サキ</t>
    </rPh>
    <phoneticPr fontId="4"/>
  </si>
  <si>
    <t>FAX</t>
  </si>
  <si>
    <t>営業連絡</t>
    <rPh sb="0" eb="2">
      <t>エイギョウ</t>
    </rPh>
    <rPh sb="2" eb="4">
      <t>レンラク</t>
    </rPh>
    <phoneticPr fontId="4"/>
  </si>
  <si>
    <t>コンタクト</t>
  </si>
  <si>
    <t>物件名称（コンタクト済み）</t>
    <rPh sb="0" eb="2">
      <t>ブッケン</t>
    </rPh>
    <rPh sb="10" eb="11">
      <t>ズ</t>
    </rPh>
    <phoneticPr fontId="4"/>
  </si>
  <si>
    <t>担当者
（左記コンタクト済）</t>
    <rPh sb="0" eb="3">
      <t>タントウシャ</t>
    </rPh>
    <rPh sb="5" eb="7">
      <t>サキ</t>
    </rPh>
    <rPh sb="12" eb="13">
      <t>ズミ</t>
    </rPh>
    <phoneticPr fontId="4"/>
  </si>
  <si>
    <t>特記事項</t>
    <rPh sb="0" eb="2">
      <t>トッキ</t>
    </rPh>
    <rPh sb="2" eb="4">
      <t>ジコウ</t>
    </rPh>
    <phoneticPr fontId="4"/>
  </si>
  <si>
    <t>氏名</t>
    <rPh sb="0" eb="2">
      <t>シメイ</t>
    </rPh>
    <phoneticPr fontId="9"/>
  </si>
  <si>
    <t>氏名（フリガナ）</t>
    <rPh sb="0" eb="2">
      <t>シメイ</t>
    </rPh>
    <phoneticPr fontId="9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</si>
  <si>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</si>
  <si>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</si>
  <si>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提携各社</t>
    <rPh sb="0" eb="2">
      <t>テイケイ</t>
    </rPh>
    <rPh sb="2" eb="4">
      <t>カクシャ</t>
    </rPh>
    <phoneticPr fontId="2"/>
  </si>
  <si>
    <t>三井不動産リアルティ株式会社</t>
    <rPh sb="0" eb="2">
      <t>ミツイ</t>
    </rPh>
    <rPh sb="2" eb="5">
      <t>フドウサン</t>
    </rPh>
    <phoneticPr fontId="1"/>
  </si>
  <si>
    <t>大成建設ハウジング株式会社</t>
  </si>
  <si>
    <t>株式会社東急ホームズ</t>
  </si>
  <si>
    <t>三井住友トラスト不動産株式会社</t>
    <rPh sb="2" eb="4">
      <t>スミトモ</t>
    </rPh>
    <rPh sb="8" eb="11">
      <t>フドウサン</t>
    </rPh>
    <phoneticPr fontId="1"/>
  </si>
  <si>
    <t>伊藤忠都市開発株式会社/伊藤忠ハウジング株式会社</t>
    <rPh sb="0" eb="3">
      <t>イトウチュウ</t>
    </rPh>
    <rPh sb="3" eb="5">
      <t>トシ</t>
    </rPh>
    <rPh sb="5" eb="7">
      <t>カイハツ</t>
    </rPh>
    <phoneticPr fontId="1"/>
  </si>
  <si>
    <t>三菱ＵＦＪ不動産販売株式会社</t>
    <rPh sb="0" eb="2">
      <t>ミツビシ</t>
    </rPh>
    <rPh sb="5" eb="8">
      <t>フドウサン</t>
    </rPh>
    <rPh sb="8" eb="10">
      <t>ハンバイ</t>
    </rPh>
    <phoneticPr fontId="1"/>
  </si>
  <si>
    <t>東武鉄道株式会社</t>
    <rPh sb="0" eb="2">
      <t>トウブ</t>
    </rPh>
    <rPh sb="2" eb="4">
      <t>テツドウ</t>
    </rPh>
    <phoneticPr fontId="1"/>
  </si>
  <si>
    <t>朝日住宅株式会社</t>
    <rPh sb="0" eb="2">
      <t>アサヒ</t>
    </rPh>
    <rPh sb="2" eb="4">
      <t>ジュウタク</t>
    </rPh>
    <phoneticPr fontId="1"/>
  </si>
  <si>
    <t>東武プロパティーズ株式会社</t>
    <rPh sb="0" eb="2">
      <t>トウブ</t>
    </rPh>
    <phoneticPr fontId="1"/>
  </si>
  <si>
    <t>株式会社リゾン</t>
  </si>
  <si>
    <t>綜合警備保障株式会社</t>
    <rPh sb="0" eb="2">
      <t>ソウゴウ</t>
    </rPh>
    <rPh sb="2" eb="4">
      <t>ケイビ</t>
    </rPh>
    <rPh sb="4" eb="6">
      <t>ホショウ</t>
    </rPh>
    <phoneticPr fontId="1"/>
  </si>
  <si>
    <t>住友林業ホームテック株式会社</t>
    <rPh sb="2" eb="4">
      <t>リンギョウ</t>
    </rPh>
    <phoneticPr fontId="1"/>
  </si>
  <si>
    <t>株式会社大京穴吹不動産</t>
    <rPh sb="4" eb="6">
      <t>ダイキョウ</t>
    </rPh>
    <rPh sb="6" eb="8">
      <t>アナブキ</t>
    </rPh>
    <rPh sb="8" eb="11">
      <t>フドウサン</t>
    </rPh>
    <phoneticPr fontId="1"/>
  </si>
  <si>
    <t>丸紅都市開発株式会社</t>
    <rPh sb="0" eb="6">
      <t>マルベニトシカイハツ</t>
    </rPh>
    <rPh sb="6" eb="10">
      <t>カブシキガイシャ</t>
    </rPh>
    <phoneticPr fontId="1"/>
  </si>
  <si>
    <t>小田急不動産株式会社</t>
    <rPh sb="0" eb="3">
      <t>オダキュウ</t>
    </rPh>
    <rPh sb="3" eb="6">
      <t>フドウサン</t>
    </rPh>
    <phoneticPr fontId="1"/>
  </si>
  <si>
    <t>京急不動産株式会社</t>
    <rPh sb="0" eb="2">
      <t>ケイキュウ</t>
    </rPh>
    <rPh sb="2" eb="5">
      <t>フドウサン</t>
    </rPh>
    <phoneticPr fontId="1"/>
  </si>
  <si>
    <t>積水ハウス不動産東京株式会社</t>
    <rPh sb="5" eb="8">
      <t>フドウサン</t>
    </rPh>
    <rPh sb="8" eb="10">
      <t>トウキョウ</t>
    </rPh>
    <rPh sb="10" eb="14">
      <t>カブシキガイシャ</t>
    </rPh>
    <phoneticPr fontId="1"/>
  </si>
  <si>
    <t>株式会社デザインアーク</t>
    <rPh sb="0" eb="4">
      <t>カブシキガイシャ</t>
    </rPh>
    <phoneticPr fontId="1"/>
  </si>
  <si>
    <t>穴吹興産株式会社</t>
    <rPh sb="0" eb="4">
      <t>アナブキコウサン</t>
    </rPh>
    <rPh sb="4" eb="8">
      <t>カブシキガイシャ</t>
    </rPh>
    <phoneticPr fontId="1"/>
  </si>
  <si>
    <t>株式会社コスモスイニシア</t>
    <rPh sb="0" eb="4">
      <t>カブシキガイシャ</t>
    </rPh>
    <phoneticPr fontId="1"/>
  </si>
  <si>
    <t>株式会社桧家住宅</t>
    <rPh sb="0" eb="4">
      <t>カブシキガイシャ</t>
    </rPh>
    <rPh sb="4" eb="6">
      <t>ヒノキヤ</t>
    </rPh>
    <rPh sb="6" eb="8">
      <t>ジュウタク</t>
    </rPh>
    <phoneticPr fontId="1"/>
  </si>
  <si>
    <t>あなぶきホームライフ株式会社</t>
  </si>
  <si>
    <t>住所</t>
    <rPh sb="0" eb="2">
      <t>ジュウショ</t>
    </rPh>
    <phoneticPr fontId="2"/>
  </si>
  <si>
    <t>　株式会社アキュラホーム</t>
    <rPh sb="1" eb="5">
      <t>カブシキガイシャ</t>
    </rPh>
    <phoneticPr fontId="2"/>
  </si>
  <si>
    <t>株式会社桧家住宅</t>
    <rPh sb="0" eb="4">
      <t>カブシキガイシャ</t>
    </rPh>
    <rPh sb="4" eb="6">
      <t>ヒノキヤ</t>
    </rPh>
    <rPh sb="6" eb="8">
      <t>ジュウタク</t>
    </rPh>
    <phoneticPr fontId="2"/>
  </si>
  <si>
    <t>パナソニック ホームズ株式会社</t>
    <phoneticPr fontId="2"/>
  </si>
  <si>
    <t>株式会社長谷工コーポレーション</t>
    <phoneticPr fontId="2"/>
  </si>
  <si>
    <t>　積水ハウス株式会社</t>
    <phoneticPr fontId="2"/>
  </si>
  <si>
    <t>　住友林業株式会社</t>
    <phoneticPr fontId="2"/>
  </si>
  <si>
    <t>　住友不動産株式会社</t>
    <phoneticPr fontId="2"/>
  </si>
  <si>
    <t>　株式会社スウェーデンハウス</t>
    <phoneticPr fontId="2"/>
  </si>
  <si>
    <t>　株式会社一条工務店</t>
    <phoneticPr fontId="2"/>
  </si>
  <si>
    <t>　株式会社穴吹工務店</t>
    <phoneticPr fontId="2"/>
  </si>
  <si>
    <t>　旭化成ホームズ株式会社</t>
    <rPh sb="1" eb="4">
      <t>アサヒカセイ</t>
    </rPh>
    <rPh sb="8" eb="12">
      <t>カブシキガイシャ</t>
    </rPh>
    <phoneticPr fontId="2"/>
  </si>
  <si>
    <t>MY HOME GUIDE</t>
    <phoneticPr fontId="2"/>
  </si>
  <si>
    <t>お客様情報</t>
    <rPh sb="1" eb="3">
      <t>キャクサマ</t>
    </rPh>
    <rPh sb="3" eb="5">
      <t>ジョウホウ</t>
    </rPh>
    <phoneticPr fontId="2"/>
  </si>
  <si>
    <t>ミサワホーム株式会社</t>
    <rPh sb="6" eb="10">
      <t>カブシキガイシャ</t>
    </rPh>
    <phoneticPr fontId="2"/>
  </si>
  <si>
    <t>みずほ不動産販売株式会社</t>
    <rPh sb="3" eb="8">
      <t>フドウサンハンバイ</t>
    </rPh>
    <rPh sb="8" eb="12">
      <t>カブシキガイシャ</t>
    </rPh>
    <phoneticPr fontId="2"/>
  </si>
  <si>
    <t>三井不動産レジデンシャル株式会社</t>
    <rPh sb="0" eb="5">
      <t>ミツイフドウサン</t>
    </rPh>
    <rPh sb="12" eb="16">
      <t>カブシキガイシャ</t>
    </rPh>
    <phoneticPr fontId="2"/>
  </si>
  <si>
    <t>三井不動産リアルティ株式会社</t>
    <rPh sb="0" eb="5">
      <t>ミツイフドウサン</t>
    </rPh>
    <rPh sb="10" eb="14">
      <t>カブシキガイシャ</t>
    </rPh>
    <phoneticPr fontId="2"/>
  </si>
  <si>
    <t>三井ホーム株式会社</t>
    <rPh sb="0" eb="2">
      <t>ミツイ</t>
    </rPh>
    <rPh sb="5" eb="9">
      <t>カブシキガイシャ</t>
    </rPh>
    <phoneticPr fontId="2"/>
  </si>
  <si>
    <t>三菱地所ホーム株式会社</t>
    <rPh sb="0" eb="4">
      <t>ミツビシジショ</t>
    </rPh>
    <rPh sb="7" eb="11">
      <t>カブシキガイシャ</t>
    </rPh>
    <phoneticPr fontId="2"/>
  </si>
  <si>
    <t>三菱ＵＦＪ不動産販売株式会社</t>
    <rPh sb="0" eb="2">
      <t>ミツビシ</t>
    </rPh>
    <rPh sb="5" eb="14">
      <t>フドウサンハンバイカブシキガイシャ</t>
    </rPh>
    <phoneticPr fontId="2"/>
  </si>
  <si>
    <t>株式会社ヤマダホームズ</t>
    <rPh sb="0" eb="4">
      <t>カブシキガイシャ</t>
    </rPh>
    <phoneticPr fontId="2"/>
  </si>
  <si>
    <t>株式会社リブラン</t>
    <rPh sb="0" eb="4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</si>
</sst>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color theme="0"/>
      <name val="HGP創英角ｺﾞｼｯｸUB"/>
      <family val="3"/>
      <charset val="128"/>
    </font>
    <font>
      <u/>
      <sz val="11"/>
      <color theme="10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rgb="FFFFE7B7"/>
        </stop>
        <stop position="1">
          <color theme="0"/>
        </stop>
      </gradient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theme="0" tint="-0.499984740745262"/>
      </right>
      <top style="thin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 style="thin">
        <color indexed="64"/>
      </right>
      <top style="dotted">
        <color theme="0" tint="-0.499984740745262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 shrinkToFit="1"/>
      <protection locked="0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Border="1" applyAlignment="1" applyProtection="1">
      <alignment vertical="center"/>
      <protection locked="0"/>
    </xf>
    <xf numFmtId="0" fontId="8" fillId="0" borderId="0" xfId="0" applyFont="1">
      <alignment vertical="center"/>
    </xf>
    <xf numFmtId="0" fontId="8" fillId="0" borderId="0" xfId="0" applyFont="1" applyBorder="1" applyAlignment="1" applyProtection="1">
      <alignment vertical="center" shrinkToFit="1"/>
      <protection locked="0"/>
    </xf>
    <xf numFmtId="0" fontId="8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>
      <alignment vertical="center"/>
    </xf>
    <xf numFmtId="0" fontId="6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26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0" fillId="0" borderId="34" xfId="0" applyBorder="1" applyProtection="1">
      <alignment vertical="center"/>
      <protection locked="0"/>
    </xf>
    <xf numFmtId="0" fontId="10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Border="1">
      <alignment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3" fillId="0" borderId="0" xfId="0" applyFont="1" applyAlignment="1">
      <alignment vertical="top"/>
    </xf>
    <xf numFmtId="0" fontId="4" fillId="0" borderId="38" xfId="0" applyFont="1" applyBorder="1" applyAlignment="1">
      <alignment vertical="center"/>
    </xf>
    <xf numFmtId="0" fontId="0" fillId="0" borderId="38" xfId="0" applyBorder="1">
      <alignment vertical="center"/>
    </xf>
    <xf numFmtId="0" fontId="19" fillId="0" borderId="38" xfId="0" applyFont="1" applyBorder="1">
      <alignment vertical="center"/>
    </xf>
    <xf numFmtId="0" fontId="4" fillId="0" borderId="39" xfId="0" applyFont="1" applyBorder="1" applyAlignment="1">
      <alignment vertical="center"/>
    </xf>
    <xf numFmtId="0" fontId="0" fillId="0" borderId="40" xfId="0" applyBorder="1">
      <alignment vertical="center"/>
    </xf>
    <xf numFmtId="0" fontId="4" fillId="0" borderId="41" xfId="0" applyFont="1" applyBorder="1" applyAlignment="1">
      <alignment vertical="center"/>
    </xf>
    <xf numFmtId="0" fontId="0" fillId="0" borderId="42" xfId="0" applyBorder="1">
      <alignment vertical="center"/>
    </xf>
    <xf numFmtId="0" fontId="4" fillId="0" borderId="43" xfId="0" applyFont="1" applyBorder="1" applyAlignment="1">
      <alignment vertical="center"/>
    </xf>
    <xf numFmtId="0" fontId="21" fillId="0" borderId="43" xfId="0" applyFont="1" applyBorder="1" applyAlignment="1">
      <alignment horizontal="right" vertical="center"/>
    </xf>
    <xf numFmtId="0" fontId="0" fillId="0" borderId="43" xfId="0" applyBorder="1">
      <alignment vertical="center"/>
    </xf>
    <xf numFmtId="0" fontId="4" fillId="0" borderId="44" xfId="0" applyFont="1" applyBorder="1" applyAlignment="1">
      <alignment vertical="center"/>
    </xf>
    <xf numFmtId="0" fontId="0" fillId="0" borderId="37" xfId="0" applyBorder="1">
      <alignment vertical="center"/>
    </xf>
    <xf numFmtId="0" fontId="4" fillId="0" borderId="42" xfId="0" applyFont="1" applyBorder="1" applyAlignment="1">
      <alignment vertical="center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 shrinkToFit="1"/>
      <protection locked="0"/>
    </xf>
    <xf numFmtId="0" fontId="0" fillId="0" borderId="0" xfId="0" applyFont="1" applyAlignment="1">
      <alignment vertical="center"/>
    </xf>
    <xf numFmtId="55" fontId="0" fillId="0" borderId="0" xfId="0" quotePrefix="1" applyNumberFormat="1" applyFont="1" applyAlignment="1">
      <alignment vertical="center"/>
    </xf>
    <xf numFmtId="55" fontId="0" fillId="3" borderId="0" xfId="0" quotePrefix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8" fillId="0" borderId="0" xfId="0" applyFont="1" applyFill="1">
      <alignment vertical="center"/>
    </xf>
    <xf numFmtId="0" fontId="29" fillId="0" borderId="0" xfId="0" applyFont="1" applyFill="1" applyAlignment="1">
      <alignment vertical="center"/>
    </xf>
    <xf numFmtId="14" fontId="29" fillId="0" borderId="0" xfId="0" applyNumberFormat="1" applyFont="1" applyFill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28" fillId="0" borderId="0" xfId="0" applyNumberFormat="1" applyFont="1" applyFill="1">
      <alignment vertical="center"/>
    </xf>
    <xf numFmtId="0" fontId="29" fillId="0" borderId="0" xfId="0" applyFont="1" applyFill="1">
      <alignment vertical="center"/>
    </xf>
    <xf numFmtId="0" fontId="28" fillId="0" borderId="0" xfId="0" applyFont="1" applyFill="1" applyAlignment="1">
      <alignment vertical="center"/>
    </xf>
    <xf numFmtId="0" fontId="30" fillId="0" borderId="0" xfId="0" applyFont="1" applyFill="1">
      <alignment vertical="center"/>
    </xf>
    <xf numFmtId="0" fontId="31" fillId="0" borderId="0" xfId="0" applyFont="1" applyFill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2" fillId="4" borderId="37" xfId="0" applyFont="1" applyFill="1" applyBorder="1" applyAlignment="1">
      <alignment vertical="center"/>
    </xf>
    <xf numFmtId="0" fontId="0" fillId="4" borderId="38" xfId="0" applyFill="1" applyBorder="1" applyAlignment="1">
      <alignment vertical="center"/>
    </xf>
    <xf numFmtId="0" fontId="27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27" fillId="0" borderId="40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4" fillId="0" borderId="43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27" fillId="0" borderId="43" xfId="0" applyFont="1" applyBorder="1" applyAlignment="1">
      <alignment horizontal="center" vertical="center" shrinkToFit="1"/>
    </xf>
    <xf numFmtId="0" fontId="0" fillId="0" borderId="38" xfId="0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9" fillId="0" borderId="4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42" xfId="0" applyFont="1" applyBorder="1" applyAlignment="1">
      <alignment horizontal="left" vertical="center" shrinkToFit="1"/>
    </xf>
    <xf numFmtId="0" fontId="9" fillId="0" borderId="43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24" fillId="0" borderId="43" xfId="0" applyFont="1" applyBorder="1" applyAlignment="1">
      <alignment horizontal="left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23" fillId="0" borderId="0" xfId="0" applyFont="1" applyFill="1" applyBorder="1" applyAlignment="1" applyProtection="1">
      <alignment vertical="top" wrapText="1"/>
      <protection locked="0"/>
    </xf>
    <xf numFmtId="0" fontId="15" fillId="0" borderId="43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21" fillId="0" borderId="4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2" fillId="4" borderId="38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 shrinkToFit="1"/>
    </xf>
    <xf numFmtId="0" fontId="24" fillId="0" borderId="43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49" fontId="16" fillId="0" borderId="21" xfId="1" applyNumberFormat="1" applyFont="1" applyBorder="1" applyAlignment="1" applyProtection="1">
      <alignment vertical="center" shrinkToFit="1"/>
      <protection locked="0"/>
    </xf>
    <xf numFmtId="49" fontId="16" fillId="0" borderId="19" xfId="0" applyNumberFormat="1" applyFont="1" applyBorder="1" applyAlignment="1" applyProtection="1">
      <alignment vertical="center" shrinkToFit="1"/>
      <protection locked="0"/>
    </xf>
    <xf numFmtId="49" fontId="16" fillId="0" borderId="22" xfId="0" applyNumberFormat="1" applyFont="1" applyBorder="1" applyAlignment="1" applyProtection="1">
      <alignment vertical="center" shrinkToFit="1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7" xfId="0" applyFont="1" applyBorder="1" applyAlignment="1" applyProtection="1">
      <alignment vertical="center" shrinkToFi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vertical="center" shrinkToFit="1"/>
      <protection locked="0"/>
    </xf>
    <xf numFmtId="0" fontId="8" fillId="0" borderId="19" xfId="0" applyFont="1" applyBorder="1" applyAlignment="1" applyProtection="1">
      <alignment vertical="center" shrinkToFit="1"/>
      <protection locked="0"/>
    </xf>
    <xf numFmtId="0" fontId="8" fillId="0" borderId="22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16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17" fillId="4" borderId="37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1" fillId="0" borderId="0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shrinkToFit="1"/>
    </xf>
    <xf numFmtId="0" fontId="6" fillId="0" borderId="11" xfId="0" applyFont="1" applyBorder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right" vertical="center" shrinkToFit="1"/>
      <protection locked="0"/>
    </xf>
    <xf numFmtId="0" fontId="4" fillId="0" borderId="19" xfId="0" applyFont="1" applyBorder="1" applyAlignment="1" applyProtection="1">
      <alignment horizontal="right" vertical="center" shrinkToFit="1"/>
      <protection locked="0"/>
    </xf>
  </cellXfs>
  <cellStyles count="2">
    <cellStyle name="ハイパーリンク" xfId="1" builtinId="8"/>
    <cellStyle name="標準" xfId="0" builtinId="0"/>
  </cellStyles>
  <dxfs count="125"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8" tint="0.80001220740379042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180">
          <stop position="0">
            <color theme="0"/>
          </stop>
          <stop position="1">
            <color theme="8" tint="0.80001220740379042"/>
          </stop>
        </gradientFill>
      </fill>
    </dxf>
    <dxf>
      <fill>
        <gradientFill degree="180">
          <stop position="0">
            <color theme="0"/>
          </stop>
          <stop position="1">
            <color theme="8" tint="0.80001220740379042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180">
          <stop position="0">
            <color theme="0"/>
          </stop>
          <stop position="1">
            <color theme="8" tint="0.80001220740379042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80001220740379042"/>
          </stop>
          <stop position="1">
            <color theme="0"/>
          </stop>
        </gradientFill>
      </fill>
    </dxf>
    <dxf>
      <fill>
        <gradientFill degree="180">
          <stop position="0">
            <color theme="0"/>
          </stop>
          <stop position="1">
            <color theme="8" tint="0.80001220740379042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180">
          <stop position="0">
            <color theme="0"/>
          </stop>
          <stop position="1">
            <color theme="8" tint="0.80001220740379042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CC66"/>
      <color rgb="FFCC6600"/>
      <color rgb="FFFFE7B7"/>
      <color rgb="FFFFE18B"/>
      <color rgb="FF663300"/>
      <color rgb="FFFFD357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Sheet1!$E$28" noThreeD="1"/>
</file>

<file path=xl/ctrlProps/ctrlProp10.xml><?xml version="1.0" encoding="utf-8"?>
<formControlPr xmlns="http://schemas.microsoft.com/office/spreadsheetml/2009/9/main" objectType="CheckBox" fmlaLink="Sheet1!$E$53" noThreeD="1"/>
</file>

<file path=xl/ctrlProps/ctrlProp11.xml><?xml version="1.0" encoding="utf-8"?>
<formControlPr xmlns="http://schemas.microsoft.com/office/spreadsheetml/2009/9/main" objectType="CheckBox" fmlaLink="Sheet1!$C$36" noThreeD="1"/>
</file>

<file path=xl/ctrlProps/ctrlProp12.xml><?xml version="1.0" encoding="utf-8"?>
<formControlPr xmlns="http://schemas.microsoft.com/office/spreadsheetml/2009/9/main" objectType="CheckBox" fmlaLink="Sheet1!$C$37" noThreeD="1"/>
</file>

<file path=xl/ctrlProps/ctrlProp13.xml><?xml version="1.0" encoding="utf-8"?>
<formControlPr xmlns="http://schemas.microsoft.com/office/spreadsheetml/2009/9/main" objectType="CheckBox" fmlaLink="Sheet1!$C$38" noThreeD="1"/>
</file>

<file path=xl/ctrlProps/ctrlProp14.xml><?xml version="1.0" encoding="utf-8"?>
<formControlPr xmlns="http://schemas.microsoft.com/office/spreadsheetml/2009/9/main" objectType="CheckBox" fmlaLink="Sheet1!$C$40" noThreeD="1"/>
</file>

<file path=xl/ctrlProps/ctrlProp15.xml><?xml version="1.0" encoding="utf-8"?>
<formControlPr xmlns="http://schemas.microsoft.com/office/spreadsheetml/2009/9/main" objectType="CheckBox" fmlaLink="Sheet1!$C$44" noThreeD="1"/>
</file>

<file path=xl/ctrlProps/ctrlProp16.xml><?xml version="1.0" encoding="utf-8"?>
<formControlPr xmlns="http://schemas.microsoft.com/office/spreadsheetml/2009/9/main" objectType="CheckBox" fmlaLink="Sheet1!$B$53" noThreeD="1"/>
</file>

<file path=xl/ctrlProps/ctrlProp17.xml><?xml version="1.0" encoding="utf-8"?>
<formControlPr xmlns="http://schemas.microsoft.com/office/spreadsheetml/2009/9/main" objectType="CheckBox" fmlaLink="Sheet1!$F$53" noThreeD="1"/>
</file>

<file path=xl/ctrlProps/ctrlProp18.xml><?xml version="1.0" encoding="utf-8"?>
<formControlPr xmlns="http://schemas.microsoft.com/office/spreadsheetml/2009/9/main" objectType="CheckBox" fmlaLink="Sheet1!$C$53" noThreeD="1"/>
</file>

<file path=xl/ctrlProps/ctrlProp19.xml><?xml version="1.0" encoding="utf-8"?>
<formControlPr xmlns="http://schemas.microsoft.com/office/spreadsheetml/2009/9/main" objectType="CheckBox" fmlaLink="Sheet1!$G$53" noThreeD="1"/>
</file>

<file path=xl/ctrlProps/ctrlProp2.xml><?xml version="1.0" encoding="utf-8"?>
<formControlPr xmlns="http://schemas.microsoft.com/office/spreadsheetml/2009/9/main" objectType="CheckBox" fmlaLink="Sheet1!$D$28" noThreeD="1"/>
</file>

<file path=xl/ctrlProps/ctrlProp20.xml><?xml version="1.0" encoding="utf-8"?>
<formControlPr xmlns="http://schemas.microsoft.com/office/spreadsheetml/2009/9/main" objectType="CheckBox" fmlaLink="Sheet1!$D$53" noThreeD="1"/>
</file>

<file path=xl/ctrlProps/ctrlProp21.xml><?xml version="1.0" encoding="utf-8"?>
<formControlPr xmlns="http://schemas.microsoft.com/office/spreadsheetml/2009/9/main" objectType="CheckBox" fmlaLink="Sheet1!$E$39" noThreeD="1"/>
</file>

<file path=xl/ctrlProps/ctrlProp22.xml><?xml version="1.0" encoding="utf-8"?>
<formControlPr xmlns="http://schemas.microsoft.com/office/spreadsheetml/2009/9/main" objectType="CheckBox" fmlaLink="Sheet1!$E$40" noThreeD="1"/>
</file>

<file path=xl/ctrlProps/ctrlProp23.xml><?xml version="1.0" encoding="utf-8"?>
<formControlPr xmlns="http://schemas.microsoft.com/office/spreadsheetml/2009/9/main" objectType="CheckBox" fmlaLink="Sheet1!$E$41" noThreeD="1"/>
</file>

<file path=xl/ctrlProps/ctrlProp24.xml><?xml version="1.0" encoding="utf-8"?>
<formControlPr xmlns="http://schemas.microsoft.com/office/spreadsheetml/2009/9/main" objectType="CheckBox" fmlaLink="Sheet1!$A$43" noThreeD="1"/>
</file>

<file path=xl/ctrlProps/ctrlProp25.xml><?xml version="1.0" encoding="utf-8"?>
<formControlPr xmlns="http://schemas.microsoft.com/office/spreadsheetml/2009/9/main" objectType="CheckBox" fmlaLink="Sheet1!$A$9" lockText="1" noThreeD="1"/>
</file>

<file path=xl/ctrlProps/ctrlProp26.xml><?xml version="1.0" encoding="utf-8"?>
<formControlPr xmlns="http://schemas.microsoft.com/office/spreadsheetml/2009/9/main" objectType="CheckBox" fmlaLink="Sheet1!$B$10" lockText="1" noThreeD="1"/>
</file>

<file path=xl/ctrlProps/ctrlProp27.xml><?xml version="1.0" encoding="utf-8"?>
<formControlPr xmlns="http://schemas.microsoft.com/office/spreadsheetml/2009/9/main" objectType="CheckBox" fmlaLink="Sheet1!$B$14" lockText="1" noThreeD="1"/>
</file>

<file path=xl/ctrlProps/ctrlProp28.xml><?xml version="1.0" encoding="utf-8"?>
<formControlPr xmlns="http://schemas.microsoft.com/office/spreadsheetml/2009/9/main" objectType="CheckBox" fmlaLink="Sheet1!$B$22" lockText="1" noThreeD="1"/>
</file>

<file path=xl/ctrlProps/ctrlProp29.xml><?xml version="1.0" encoding="utf-8"?>
<formControlPr xmlns="http://schemas.microsoft.com/office/spreadsheetml/2009/9/main" objectType="CheckBox" fmlaLink="Sheet1!$B$18" lockText="1" noThreeD="1"/>
</file>

<file path=xl/ctrlProps/ctrlProp3.xml><?xml version="1.0" encoding="utf-8"?>
<formControlPr xmlns="http://schemas.microsoft.com/office/spreadsheetml/2009/9/main" objectType="CheckBox" fmlaLink="Sheet1!$C$28" noThreeD="1"/>
</file>

<file path=xl/ctrlProps/ctrlProp30.xml><?xml version="1.0" encoding="utf-8"?>
<formControlPr xmlns="http://schemas.microsoft.com/office/spreadsheetml/2009/9/main" objectType="CheckBox" fmlaLink="Sheet1!$C$9" lockText="1" noThreeD="1"/>
</file>

<file path=xl/ctrlProps/ctrlProp31.xml><?xml version="1.0" encoding="utf-8"?>
<formControlPr xmlns="http://schemas.microsoft.com/office/spreadsheetml/2009/9/main" objectType="CheckBox" fmlaLink="Sheet1!$C$14" lockText="1" noThreeD="1"/>
</file>

<file path=xl/ctrlProps/ctrlProp32.xml><?xml version="1.0" encoding="utf-8"?>
<formControlPr xmlns="http://schemas.microsoft.com/office/spreadsheetml/2009/9/main" objectType="CheckBox" fmlaLink="Sheet1!$C$18" lockText="1" noThreeD="1"/>
</file>

<file path=xl/ctrlProps/ctrlProp33.xml><?xml version="1.0" encoding="utf-8"?>
<formControlPr xmlns="http://schemas.microsoft.com/office/spreadsheetml/2009/9/main" objectType="CheckBox" fmlaLink="Sheet1!$C$22" lockText="1" noThreeD="1"/>
</file>

<file path=xl/ctrlProps/ctrlProp34.xml><?xml version="1.0" encoding="utf-8"?>
<formControlPr xmlns="http://schemas.microsoft.com/office/spreadsheetml/2009/9/main" objectType="CheckBox" fmlaLink="Sheet1!$D$10" lockText="1" noThreeD="1"/>
</file>

<file path=xl/ctrlProps/ctrlProp35.xml><?xml version="1.0" encoding="utf-8"?>
<formControlPr xmlns="http://schemas.microsoft.com/office/spreadsheetml/2009/9/main" objectType="CheckBox" fmlaLink="Sheet1!$B$28" noThreeD="1"/>
</file>

<file path=xl/ctrlProps/ctrlProp36.xml><?xml version="1.0" encoding="utf-8"?>
<formControlPr xmlns="http://schemas.microsoft.com/office/spreadsheetml/2009/9/main" objectType="CheckBox" fmlaLink="Sheet1!$E$10" lockText="1" noThreeD="1"/>
</file>

<file path=xl/ctrlProps/ctrlProp37.xml><?xml version="1.0" encoding="utf-8"?>
<formControlPr xmlns="http://schemas.microsoft.com/office/spreadsheetml/2009/9/main" objectType="CheckBox" fmlaLink="Sheet1!$E$11" lockText="1" noThreeD="1"/>
</file>

<file path=xl/ctrlProps/ctrlProp38.xml><?xml version="1.0" encoding="utf-8"?>
<formControlPr xmlns="http://schemas.microsoft.com/office/spreadsheetml/2009/9/main" objectType="CheckBox" fmlaLink="Sheet1!$E$12" lockText="1" noThreeD="1"/>
</file>

<file path=xl/ctrlProps/ctrlProp39.xml><?xml version="1.0" encoding="utf-8"?>
<formControlPr xmlns="http://schemas.microsoft.com/office/spreadsheetml/2009/9/main" objectType="CheckBox" fmlaLink="Sheet1!$D$15" lockText="1" noThreeD="1"/>
</file>

<file path=xl/ctrlProps/ctrlProp4.xml><?xml version="1.0" encoding="utf-8"?>
<formControlPr xmlns="http://schemas.microsoft.com/office/spreadsheetml/2009/9/main" objectType="CheckBox" fmlaLink="Sheet1!$A$28" noThreeD="1"/>
</file>

<file path=xl/ctrlProps/ctrlProp40.xml><?xml version="1.0" encoding="utf-8"?>
<formControlPr xmlns="http://schemas.microsoft.com/office/spreadsheetml/2009/9/main" objectType="CheckBox" fmlaLink="Sheet1!$D$16" lockText="1" noThreeD="1"/>
</file>

<file path=xl/ctrlProps/ctrlProp41.xml><?xml version="1.0" encoding="utf-8"?>
<formControlPr xmlns="http://schemas.microsoft.com/office/spreadsheetml/2009/9/main" objectType="CheckBox" fmlaLink="Sheet1!$D$19" lockText="1" noThreeD="1"/>
</file>

<file path=xl/ctrlProps/ctrlProp42.xml><?xml version="1.0" encoding="utf-8"?>
<formControlPr xmlns="http://schemas.microsoft.com/office/spreadsheetml/2009/9/main" objectType="CheckBox" fmlaLink="Sheet1!$D$20" lockText="1" noThreeD="1"/>
</file>

<file path=xl/ctrlProps/ctrlProp43.xml><?xml version="1.0" encoding="utf-8"?>
<formControlPr xmlns="http://schemas.microsoft.com/office/spreadsheetml/2009/9/main" objectType="CheckBox" fmlaLink="Sheet1!$D$23" lockText="1" noThreeD="1"/>
</file>

<file path=xl/ctrlProps/ctrlProp44.xml><?xml version="1.0" encoding="utf-8"?>
<formControlPr xmlns="http://schemas.microsoft.com/office/spreadsheetml/2009/9/main" objectType="CheckBox" fmlaLink="Sheet1!$D$24" lockText="1" noThreeD="1"/>
</file>

<file path=xl/ctrlProps/ctrlProp45.xml><?xml version="1.0" encoding="utf-8"?>
<formControlPr xmlns="http://schemas.microsoft.com/office/spreadsheetml/2009/9/main" objectType="CheckBox" fmlaLink="Sheet1!$A$36" lockText="1" noThreeD="1"/>
</file>

<file path=xl/ctrlProps/ctrlProp46.xml><?xml version="1.0" encoding="utf-8"?>
<formControlPr xmlns="http://schemas.microsoft.com/office/spreadsheetml/2009/9/main" objectType="CheckBox" fmlaLink="Sheet1!$A$37" lockText="1" noThreeD="1"/>
</file>

<file path=xl/ctrlProps/ctrlProp47.xml><?xml version="1.0" encoding="utf-8"?>
<formControlPr xmlns="http://schemas.microsoft.com/office/spreadsheetml/2009/9/main" objectType="CheckBox" fmlaLink="Sheet1!$A$38" lockText="1" noThreeD="1"/>
</file>

<file path=xl/ctrlProps/ctrlProp48.xml><?xml version="1.0" encoding="utf-8"?>
<formControlPr xmlns="http://schemas.microsoft.com/office/spreadsheetml/2009/9/main" objectType="CheckBox" fmlaLink="Sheet1!$A$42" lockText="1" noThreeD="1"/>
</file>

<file path=xl/ctrlProps/ctrlProp49.xml><?xml version="1.0" encoding="utf-8"?>
<formControlPr xmlns="http://schemas.microsoft.com/office/spreadsheetml/2009/9/main" objectType="CheckBox" fmlaLink="Sheet1!$C$39" noThreeD="1"/>
</file>

<file path=xl/ctrlProps/ctrlProp5.xml><?xml version="1.0" encoding="utf-8"?>
<formControlPr xmlns="http://schemas.microsoft.com/office/spreadsheetml/2009/9/main" objectType="CheckBox" fmlaLink="Sheet1!$A$39" noThreeD="1"/>
</file>

<file path=xl/ctrlProps/ctrlProp50.xml><?xml version="1.0" encoding="utf-8"?>
<formControlPr xmlns="http://schemas.microsoft.com/office/spreadsheetml/2009/9/main" objectType="CheckBox" fmlaLink="Sheet1!$C$39" noThreeD="1"/>
</file>

<file path=xl/ctrlProps/ctrlProp51.xml><?xml version="1.0" encoding="utf-8"?>
<formControlPr xmlns="http://schemas.microsoft.com/office/spreadsheetml/2009/9/main" objectType="CheckBox" fmlaLink="Sheet1!$C$41" noThreeD="1"/>
</file>

<file path=xl/ctrlProps/ctrlProp52.xml><?xml version="1.0" encoding="utf-8"?>
<formControlPr xmlns="http://schemas.microsoft.com/office/spreadsheetml/2009/9/main" objectType="CheckBox" fmlaLink="Sheet1!$C$41" noThreeD="1"/>
</file>

<file path=xl/ctrlProps/ctrlProp53.xml><?xml version="1.0" encoding="utf-8"?>
<formControlPr xmlns="http://schemas.microsoft.com/office/spreadsheetml/2009/9/main" objectType="CheckBox" fmlaLink="Sheet1!$C$42" noThreeD="1"/>
</file>

<file path=xl/ctrlProps/ctrlProp54.xml><?xml version="1.0" encoding="utf-8"?>
<formControlPr xmlns="http://schemas.microsoft.com/office/spreadsheetml/2009/9/main" objectType="CheckBox" fmlaLink="Sheet1!$C$42" noThreeD="1"/>
</file>

<file path=xl/ctrlProps/ctrlProp55.xml><?xml version="1.0" encoding="utf-8"?>
<formControlPr xmlns="http://schemas.microsoft.com/office/spreadsheetml/2009/9/main" objectType="CheckBox" fmlaLink="Sheet1!$C$43" noThreeD="1"/>
</file>

<file path=xl/ctrlProps/ctrlProp56.xml><?xml version="1.0" encoding="utf-8"?>
<formControlPr xmlns="http://schemas.microsoft.com/office/spreadsheetml/2009/9/main" objectType="CheckBox" fmlaLink="Sheet1!$E$37" noThreeD="1"/>
</file>

<file path=xl/ctrlProps/ctrlProp57.xml><?xml version="1.0" encoding="utf-8"?>
<formControlPr xmlns="http://schemas.microsoft.com/office/spreadsheetml/2009/9/main" objectType="CheckBox" fmlaLink="Sheet1!$E$38" noThreeD="1"/>
</file>

<file path=xl/ctrlProps/ctrlProp58.xml><?xml version="1.0" encoding="utf-8"?>
<formControlPr xmlns="http://schemas.microsoft.com/office/spreadsheetml/2009/9/main" objectType="CheckBox" fmlaLink="Sheet1!$E$36" noThreeD="1"/>
</file>

<file path=xl/ctrlProps/ctrlProp6.xml><?xml version="1.0" encoding="utf-8"?>
<formControlPr xmlns="http://schemas.microsoft.com/office/spreadsheetml/2009/9/main" objectType="CheckBox" fmlaLink="Sheet1!$A$40" noThreeD="1"/>
</file>

<file path=xl/ctrlProps/ctrlProp7.xml><?xml version="1.0" encoding="utf-8"?>
<formControlPr xmlns="http://schemas.microsoft.com/office/spreadsheetml/2009/9/main" objectType="CheckBox" fmlaLink="Sheet1!$A$41" noThreeD="1"/>
</file>

<file path=xl/ctrlProps/ctrlProp8.xml><?xml version="1.0" encoding="utf-8"?>
<formControlPr xmlns="http://schemas.microsoft.com/office/spreadsheetml/2009/9/main" objectType="CheckBox" fmlaLink="Sheet1!$A$44" noThreeD="1"/>
</file>

<file path=xl/ctrlProps/ctrlProp9.xml><?xml version="1.0" encoding="utf-8"?>
<formControlPr xmlns="http://schemas.microsoft.com/office/spreadsheetml/2009/9/main" objectType="CheckBox" fmlaLink="Sheet1!$A$53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h.fudou@honda-kaihatsu.co.jp?subject=&#20303;&#23429;&#25552;&#25658;&#21106;&#24341;&#21046;&#24230;&#12288;&#32057;&#20171;&#12459;&#12540;&#12489;&#30330;&#34892;&#20381;&#38972;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71436</xdr:rowOff>
    </xdr:from>
    <xdr:to>
      <xdr:col>30</xdr:col>
      <xdr:colOff>0</xdr:colOff>
      <xdr:row>39</xdr:row>
      <xdr:rowOff>83343</xdr:rowOff>
    </xdr:to>
    <xdr:sp macro="" textlink="">
      <xdr:nvSpPr>
        <xdr:cNvPr id="8742" name="AutoShape 104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>
          <a:spLocks noChangeArrowheads="1"/>
        </xdr:cNvSpPr>
      </xdr:nvSpPr>
      <xdr:spPr bwMode="auto">
        <a:xfrm>
          <a:off x="0" y="8081961"/>
          <a:ext cx="8991600" cy="973932"/>
        </a:xfrm>
        <a:prstGeom prst="roundRect">
          <a:avLst>
            <a:gd name="adj" fmla="val 1551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180975</xdr:colOff>
      <xdr:row>51</xdr:row>
      <xdr:rowOff>19050</xdr:rowOff>
    </xdr:from>
    <xdr:to>
      <xdr:col>29</xdr:col>
      <xdr:colOff>66675</xdr:colOff>
      <xdr:row>51</xdr:row>
      <xdr:rowOff>171450</xdr:rowOff>
    </xdr:to>
    <xdr:sp macro="" textlink="">
      <xdr:nvSpPr>
        <xdr:cNvPr id="8743" name="AutoShape 105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>
          <a:spLocks noChangeArrowheads="1"/>
        </xdr:cNvSpPr>
      </xdr:nvSpPr>
      <xdr:spPr bwMode="auto">
        <a:xfrm>
          <a:off x="4933950" y="11696700"/>
          <a:ext cx="3343275" cy="152400"/>
        </a:xfrm>
        <a:prstGeom prst="bracketPair">
          <a:avLst>
            <a:gd name="adj" fmla="val 2631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266700</xdr:colOff>
      <xdr:row>38</xdr:row>
      <xdr:rowOff>19050</xdr:rowOff>
    </xdr:from>
    <xdr:to>
      <xdr:col>24</xdr:col>
      <xdr:colOff>57150</xdr:colOff>
      <xdr:row>38</xdr:row>
      <xdr:rowOff>171450</xdr:rowOff>
    </xdr:to>
    <xdr:sp macro="" textlink="">
      <xdr:nvSpPr>
        <xdr:cNvPr id="8748" name="AutoShape 151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>
          <a:spLocks noChangeArrowheads="1"/>
        </xdr:cNvSpPr>
      </xdr:nvSpPr>
      <xdr:spPr bwMode="auto">
        <a:xfrm>
          <a:off x="4705350" y="8943975"/>
          <a:ext cx="2305050" cy="152400"/>
        </a:xfrm>
        <a:prstGeom prst="bracketPair">
          <a:avLst>
            <a:gd name="adj" fmla="val 2631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266700</xdr:colOff>
      <xdr:row>38</xdr:row>
      <xdr:rowOff>19050</xdr:rowOff>
    </xdr:from>
    <xdr:to>
      <xdr:col>29</xdr:col>
      <xdr:colOff>133350</xdr:colOff>
      <xdr:row>38</xdr:row>
      <xdr:rowOff>171450</xdr:rowOff>
    </xdr:to>
    <xdr:sp macro="" textlink="">
      <xdr:nvSpPr>
        <xdr:cNvPr id="8749" name="AutoShape 152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>
          <a:spLocks noChangeArrowheads="1"/>
        </xdr:cNvSpPr>
      </xdr:nvSpPr>
      <xdr:spPr bwMode="auto">
        <a:xfrm>
          <a:off x="7534275" y="8943975"/>
          <a:ext cx="809625" cy="152400"/>
        </a:xfrm>
        <a:prstGeom prst="bracketPair">
          <a:avLst>
            <a:gd name="adj" fmla="val 2631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280196</xdr:colOff>
      <xdr:row>0</xdr:row>
      <xdr:rowOff>57002</xdr:rowOff>
    </xdr:from>
    <xdr:to>
      <xdr:col>20</xdr:col>
      <xdr:colOff>31946</xdr:colOff>
      <xdr:row>0</xdr:row>
      <xdr:rowOff>381002</xdr:rowOff>
    </xdr:to>
    <xdr:sp macro="" textlink="">
      <xdr:nvSpPr>
        <xdr:cNvPr id="111" name="ストライプ矢印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 rot="-5400000">
          <a:off x="4232696" y="-1418998"/>
          <a:ext cx="324000" cy="3276000"/>
        </a:xfrm>
        <a:prstGeom prst="stripedRightArrow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374654</xdr:rowOff>
    </xdr:from>
    <xdr:to>
      <xdr:col>29</xdr:col>
      <xdr:colOff>164307</xdr:colOff>
      <xdr:row>0</xdr:row>
      <xdr:rowOff>700384</xdr:rowOff>
    </xdr:to>
    <xdr:sp macro="" textlink="" fLocksText="0">
      <xdr:nvSpPr>
        <xdr:cNvPr id="112" name="テキスト ボックス 1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0" y="374654"/>
          <a:ext cx="8879682" cy="325730"/>
        </a:xfrm>
        <a:prstGeom prst="rect">
          <a:avLst/>
        </a:prstGeom>
        <a:noFill/>
      </xdr:spPr>
      <xdr:txBody>
        <a:bodyPr vertOverflow="clip" horzOverflow="clip" wrap="none" rtlCol="0">
          <a:noAutofit/>
        </a:bodyPr>
        <a:lstStyle>
          <a:defPPr>
            <a:defRPr lang="ja-JP"/>
          </a:defPPr>
          <a:lvl1pPr marL="0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683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367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050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0734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417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101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3785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1469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400" b="1">
              <a:latin typeface="ＭＳ Ｐゴシック" pitchFamily="50" charset="-128"/>
              <a:ea typeface="ＭＳ Ｐゴシック" pitchFamily="50" charset="-128"/>
            </a:rPr>
            <a:t>必要事項をご記入いただき下記メールアドレスまたはファックス番号にお送りください。</a:t>
          </a:r>
        </a:p>
      </xdr:txBody>
    </xdr:sp>
    <xdr:clientData/>
  </xdr:twoCellAnchor>
  <xdr:twoCellAnchor>
    <xdr:from>
      <xdr:col>0</xdr:col>
      <xdr:colOff>63501</xdr:colOff>
      <xdr:row>0</xdr:row>
      <xdr:rowOff>106041</xdr:rowOff>
    </xdr:from>
    <xdr:to>
      <xdr:col>9</xdr:col>
      <xdr:colOff>107157</xdr:colOff>
      <xdr:row>0</xdr:row>
      <xdr:rowOff>431771</xdr:rowOff>
    </xdr:to>
    <xdr:sp macro="" textlink="" fLocksText="0">
      <xdr:nvSpPr>
        <xdr:cNvPr id="113" name="テキスト ボックス 2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63501" y="106041"/>
          <a:ext cx="2605881" cy="325730"/>
        </a:xfrm>
        <a:prstGeom prst="rect">
          <a:avLst/>
        </a:prstGeom>
        <a:noFill/>
      </xdr:spPr>
      <xdr:txBody>
        <a:bodyPr vertOverflow="clip" horzOverflow="clip" wrap="none" rtlCol="0">
          <a:noAutofit/>
        </a:bodyPr>
        <a:lstStyle>
          <a:defPPr>
            <a:defRPr lang="ja-JP"/>
          </a:defPPr>
          <a:lvl1pPr marL="0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683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367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050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0734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417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101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3785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1469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400" b="1">
              <a:latin typeface="+mn-ea"/>
              <a:ea typeface="+mn-ea"/>
            </a:rPr>
            <a:t>ホンダ開発株式会社　行き</a:t>
          </a:r>
        </a:p>
      </xdr:txBody>
    </xdr:sp>
    <xdr:clientData/>
  </xdr:twoCellAnchor>
  <xdr:twoCellAnchor>
    <xdr:from>
      <xdr:col>0</xdr:col>
      <xdr:colOff>38099</xdr:colOff>
      <xdr:row>0</xdr:row>
      <xdr:rowOff>572809</xdr:rowOff>
    </xdr:from>
    <xdr:to>
      <xdr:col>18</xdr:col>
      <xdr:colOff>190499</xdr:colOff>
      <xdr:row>0</xdr:row>
      <xdr:rowOff>1014628</xdr:rowOff>
    </xdr:to>
    <xdr:sp macro="" textlink="" fLocksText="0">
      <xdr:nvSpPr>
        <xdr:cNvPr id="114" name="テキスト ボックス 3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38099" y="572809"/>
          <a:ext cx="5534025" cy="441819"/>
        </a:xfrm>
        <a:prstGeom prst="rect">
          <a:avLst/>
        </a:prstGeom>
        <a:noFill/>
      </xdr:spPr>
      <xdr:txBody>
        <a:bodyPr vertOverflow="clip" horzOverflow="clip" wrap="none" rtlCol="0">
          <a:noAutofit/>
        </a:bodyPr>
        <a:lstStyle>
          <a:defPPr>
            <a:defRPr lang="ja-JP"/>
          </a:defPPr>
          <a:lvl1pPr marL="0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683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367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050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0734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417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101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3785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1469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800">
              <a:latin typeface="+mn-lt"/>
              <a:ea typeface="HGP創英角ｺﾞｼｯｸUB" pitchFamily="50" charset="-128"/>
              <a:cs typeface="Calibri" pitchFamily="34" charset="0"/>
            </a:rPr>
            <a:t>Ｅ</a:t>
          </a:r>
          <a:r>
            <a:rPr lang="en-US" altLang="ja-JP" sz="1800">
              <a:latin typeface="+mn-lt"/>
              <a:ea typeface="HGP創英角ｺﾞｼｯｸUB" pitchFamily="50" charset="-128"/>
              <a:cs typeface="Calibri" pitchFamily="34" charset="0"/>
            </a:rPr>
            <a:t>-</a:t>
          </a:r>
          <a:r>
            <a:rPr lang="ja-JP" altLang="en-US" sz="1800">
              <a:latin typeface="+mn-lt"/>
              <a:ea typeface="HGP創英角ｺﾞｼｯｸUB" pitchFamily="50" charset="-128"/>
              <a:cs typeface="Calibri" pitchFamily="34" charset="0"/>
            </a:rPr>
            <a:t>ｍａｉｌ：</a:t>
          </a:r>
          <a:r>
            <a:rPr lang="en-US" altLang="ja-JP" sz="2400" b="1">
              <a:latin typeface="+mn-lt"/>
              <a:ea typeface="HGP創英角ｺﾞｼｯｸUB" pitchFamily="50" charset="-128"/>
              <a:cs typeface="Calibri" pitchFamily="34" charset="0"/>
            </a:rPr>
            <a:t>h.fudou@honda-kaihatsu.co.jp</a:t>
          </a:r>
          <a:endParaRPr kumimoji="1" lang="ja-JP" altLang="en-US" sz="2400" b="1">
            <a:latin typeface="+mn-lt"/>
            <a:ea typeface="HGP創英角ｺﾞｼｯｸUB" pitchFamily="50" charset="-128"/>
            <a:cs typeface="Calibri" pitchFamily="34" charset="0"/>
          </a:endParaRPr>
        </a:p>
      </xdr:txBody>
    </xdr:sp>
    <xdr:clientData/>
  </xdr:twoCellAnchor>
  <xdr:twoCellAnchor>
    <xdr:from>
      <xdr:col>17</xdr:col>
      <xdr:colOff>174625</xdr:colOff>
      <xdr:row>0</xdr:row>
      <xdr:rowOff>547409</xdr:rowOff>
    </xdr:from>
    <xdr:to>
      <xdr:col>29</xdr:col>
      <xdr:colOff>165769</xdr:colOff>
      <xdr:row>0</xdr:row>
      <xdr:rowOff>1013773</xdr:rowOff>
    </xdr:to>
    <xdr:sp macro="" textlink="" fLocksText="0">
      <xdr:nvSpPr>
        <xdr:cNvPr id="115" name="テキスト ボックス 3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5246688" y="547409"/>
          <a:ext cx="3634456" cy="466364"/>
        </a:xfrm>
        <a:prstGeom prst="rect">
          <a:avLst/>
        </a:prstGeom>
        <a:noFill/>
      </xdr:spPr>
      <xdr:txBody>
        <a:bodyPr vertOverflow="clip" horzOverflow="clip" wrap="none" rtlCol="0">
          <a:noAutofit/>
        </a:bodyPr>
        <a:lstStyle>
          <a:defPPr>
            <a:defRPr lang="ja-JP"/>
          </a:defPPr>
          <a:lvl1pPr marL="0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683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367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050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0734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417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101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3785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1469" algn="l" defTabSz="995367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altLang="ja-JP" sz="2800" b="1">
              <a:latin typeface="Calibri" pitchFamily="34" charset="0"/>
              <a:ea typeface="HGP創英角ｺﾞｼｯｸUB" pitchFamily="50" charset="-128"/>
              <a:cs typeface="Calibri" pitchFamily="34" charset="0"/>
            </a:rPr>
            <a:t>FAX.048-452-5834</a:t>
          </a:r>
          <a:endParaRPr kumimoji="1" lang="ja-JP" altLang="en-US" sz="2800" b="1">
            <a:latin typeface="Calibri" pitchFamily="34" charset="0"/>
            <a:ea typeface="HGP創英角ｺﾞｼｯｸUB" pitchFamily="50" charset="-128"/>
            <a:cs typeface="Calibri" pitchFamily="34" charset="0"/>
          </a:endParaRPr>
        </a:p>
      </xdr:txBody>
    </xdr:sp>
    <xdr:clientData/>
  </xdr:twoCellAnchor>
  <xdr:twoCellAnchor>
    <xdr:from>
      <xdr:col>18</xdr:col>
      <xdr:colOff>257174</xdr:colOff>
      <xdr:row>33</xdr:row>
      <xdr:rowOff>19049</xdr:rowOff>
    </xdr:from>
    <xdr:to>
      <xdr:col>29</xdr:col>
      <xdr:colOff>115799</xdr:colOff>
      <xdr:row>34</xdr:row>
      <xdr:rowOff>6449</xdr:rowOff>
    </xdr:to>
    <xdr:sp macro="" textlink="">
      <xdr:nvSpPr>
        <xdr:cNvPr id="8755" name="AutoShape 43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>
          <a:spLocks noChangeArrowheads="1"/>
        </xdr:cNvSpPr>
      </xdr:nvSpPr>
      <xdr:spPr bwMode="auto">
        <a:xfrm>
          <a:off x="5705474" y="8039099"/>
          <a:ext cx="3240000" cy="216000"/>
        </a:xfrm>
        <a:prstGeom prst="bracketPair">
          <a:avLst>
            <a:gd name="adj" fmla="val 2631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33</xdr:row>
          <xdr:rowOff>9525</xdr:rowOff>
        </xdr:from>
        <xdr:to>
          <xdr:col>18</xdr:col>
          <xdr:colOff>228600</xdr:colOff>
          <xdr:row>34</xdr:row>
          <xdr:rowOff>28575</xdr:rowOff>
        </xdr:to>
        <xdr:sp macro="" textlink="">
          <xdr:nvSpPr>
            <xdr:cNvPr id="6919" name="Check Box 1799" hidden="1">
              <a:extLst>
                <a:ext uri="{63B3BB69-23CF-44E3-9099-C40C66FF867C}">
                  <a14:compatExt spid="_x0000_s6919"/>
                </a:ext>
                <a:ext uri="{FF2B5EF4-FFF2-40B4-BE49-F238E27FC236}">
                  <a16:creationId xmlns:a16="http://schemas.microsoft.com/office/drawing/2014/main" id="{00000000-0008-0000-0000-000007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33</xdr:row>
          <xdr:rowOff>9525</xdr:rowOff>
        </xdr:from>
        <xdr:to>
          <xdr:col>15</xdr:col>
          <xdr:colOff>180975</xdr:colOff>
          <xdr:row>34</xdr:row>
          <xdr:rowOff>19050</xdr:rowOff>
        </xdr:to>
        <xdr:sp macro="" textlink="">
          <xdr:nvSpPr>
            <xdr:cNvPr id="6920" name="Check Box 1800" hidden="1">
              <a:extLst>
                <a:ext uri="{63B3BB69-23CF-44E3-9099-C40C66FF867C}">
                  <a14:compatExt spid="_x0000_s6920"/>
                </a:ext>
                <a:ext uri="{FF2B5EF4-FFF2-40B4-BE49-F238E27FC236}">
                  <a16:creationId xmlns:a16="http://schemas.microsoft.com/office/drawing/2014/main" id="{00000000-0008-0000-0000-000008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33</xdr:row>
          <xdr:rowOff>9525</xdr:rowOff>
        </xdr:from>
        <xdr:to>
          <xdr:col>11</xdr:col>
          <xdr:colOff>123825</xdr:colOff>
          <xdr:row>34</xdr:row>
          <xdr:rowOff>9525</xdr:rowOff>
        </xdr:to>
        <xdr:sp macro="" textlink="">
          <xdr:nvSpPr>
            <xdr:cNvPr id="6921" name="Check Box 1801" hidden="1">
              <a:extLst>
                <a:ext uri="{63B3BB69-23CF-44E3-9099-C40C66FF867C}">
                  <a14:compatExt spid="_x0000_s6921"/>
                </a:ext>
                <a:ext uri="{FF2B5EF4-FFF2-40B4-BE49-F238E27FC236}">
                  <a16:creationId xmlns:a16="http://schemas.microsoft.com/office/drawing/2014/main" id="{00000000-0008-0000-0000-000009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33</xdr:row>
          <xdr:rowOff>19050</xdr:rowOff>
        </xdr:from>
        <xdr:to>
          <xdr:col>2</xdr:col>
          <xdr:colOff>171450</xdr:colOff>
          <xdr:row>34</xdr:row>
          <xdr:rowOff>19050</xdr:rowOff>
        </xdr:to>
        <xdr:sp macro="" textlink="">
          <xdr:nvSpPr>
            <xdr:cNvPr id="6923" name="Check Box 1803" hidden="1">
              <a:extLst>
                <a:ext uri="{63B3BB69-23CF-44E3-9099-C40C66FF867C}">
                  <a14:compatExt spid="_x0000_s6923"/>
                </a:ext>
                <a:ext uri="{FF2B5EF4-FFF2-40B4-BE49-F238E27FC236}">
                  <a16:creationId xmlns:a16="http://schemas.microsoft.com/office/drawing/2014/main" id="{00000000-0008-0000-0000-00000B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44</xdr:row>
          <xdr:rowOff>38100</xdr:rowOff>
        </xdr:from>
        <xdr:to>
          <xdr:col>7</xdr:col>
          <xdr:colOff>0</xdr:colOff>
          <xdr:row>44</xdr:row>
          <xdr:rowOff>180975</xdr:rowOff>
        </xdr:to>
        <xdr:sp macro="" textlink="">
          <xdr:nvSpPr>
            <xdr:cNvPr id="6927" name="Check Box 1807" hidden="1">
              <a:extLst>
                <a:ext uri="{63B3BB69-23CF-44E3-9099-C40C66FF867C}">
                  <a14:compatExt spid="_x0000_s6927"/>
                </a:ext>
                <a:ext uri="{FF2B5EF4-FFF2-40B4-BE49-F238E27FC236}">
                  <a16:creationId xmlns:a16="http://schemas.microsoft.com/office/drawing/2014/main" id="{00000000-0008-0000-0000-00000F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45</xdr:row>
          <xdr:rowOff>47625</xdr:rowOff>
        </xdr:from>
        <xdr:to>
          <xdr:col>5</xdr:col>
          <xdr:colOff>133350</xdr:colOff>
          <xdr:row>45</xdr:row>
          <xdr:rowOff>180975</xdr:rowOff>
        </xdr:to>
        <xdr:sp macro="" textlink="">
          <xdr:nvSpPr>
            <xdr:cNvPr id="6929" name="Check Box 1809" hidden="1">
              <a:extLst>
                <a:ext uri="{63B3BB69-23CF-44E3-9099-C40C66FF867C}">
                  <a14:compatExt spid="_x0000_s6929"/>
                </a:ext>
                <a:ext uri="{FF2B5EF4-FFF2-40B4-BE49-F238E27FC236}">
                  <a16:creationId xmlns:a16="http://schemas.microsoft.com/office/drawing/2014/main" id="{00000000-0008-0000-0000-000011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46</xdr:row>
          <xdr:rowOff>57150</xdr:rowOff>
        </xdr:from>
        <xdr:to>
          <xdr:col>5</xdr:col>
          <xdr:colOff>104775</xdr:colOff>
          <xdr:row>46</xdr:row>
          <xdr:rowOff>171450</xdr:rowOff>
        </xdr:to>
        <xdr:sp macro="" textlink="">
          <xdr:nvSpPr>
            <xdr:cNvPr id="6930" name="Check Box 1810" hidden="1">
              <a:extLst>
                <a:ext uri="{63B3BB69-23CF-44E3-9099-C40C66FF867C}">
                  <a14:compatExt spid="_x0000_s6930"/>
                </a:ext>
                <a:ext uri="{FF2B5EF4-FFF2-40B4-BE49-F238E27FC236}">
                  <a16:creationId xmlns:a16="http://schemas.microsoft.com/office/drawing/2014/main" id="{00000000-0008-0000-0000-000012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49</xdr:row>
          <xdr:rowOff>57150</xdr:rowOff>
        </xdr:from>
        <xdr:to>
          <xdr:col>4</xdr:col>
          <xdr:colOff>85725</xdr:colOff>
          <xdr:row>49</xdr:row>
          <xdr:rowOff>180975</xdr:rowOff>
        </xdr:to>
        <xdr:sp macro="" textlink="">
          <xdr:nvSpPr>
            <xdr:cNvPr id="6931" name="Check Box 1811" hidden="1">
              <a:extLst>
                <a:ext uri="{63B3BB69-23CF-44E3-9099-C40C66FF867C}">
                  <a14:compatExt spid="_x0000_s6931"/>
                </a:ext>
                <a:ext uri="{FF2B5EF4-FFF2-40B4-BE49-F238E27FC236}">
                  <a16:creationId xmlns:a16="http://schemas.microsoft.com/office/drawing/2014/main" id="{00000000-0008-0000-0000-000013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58</xdr:row>
          <xdr:rowOff>28575</xdr:rowOff>
        </xdr:from>
        <xdr:to>
          <xdr:col>4</xdr:col>
          <xdr:colOff>285750</xdr:colOff>
          <xdr:row>58</xdr:row>
          <xdr:rowOff>209550</xdr:rowOff>
        </xdr:to>
        <xdr:sp macro="" textlink="">
          <xdr:nvSpPr>
            <xdr:cNvPr id="6937" name="Check Box 1817" hidden="1">
              <a:extLst>
                <a:ext uri="{63B3BB69-23CF-44E3-9099-C40C66FF867C}">
                  <a14:compatExt spid="_x0000_s6937"/>
                </a:ext>
                <a:ext uri="{FF2B5EF4-FFF2-40B4-BE49-F238E27FC236}">
                  <a16:creationId xmlns:a16="http://schemas.microsoft.com/office/drawing/2014/main" id="{00000000-0008-0000-0000-000019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59</xdr:row>
          <xdr:rowOff>28575</xdr:rowOff>
        </xdr:from>
        <xdr:to>
          <xdr:col>4</xdr:col>
          <xdr:colOff>47625</xdr:colOff>
          <xdr:row>59</xdr:row>
          <xdr:rowOff>200025</xdr:rowOff>
        </xdr:to>
        <xdr:sp macro="" textlink="">
          <xdr:nvSpPr>
            <xdr:cNvPr id="6938" name="Check Box 1818" hidden="1">
              <a:extLst>
                <a:ext uri="{63B3BB69-23CF-44E3-9099-C40C66FF867C}">
                  <a14:compatExt spid="_x0000_s6938"/>
                </a:ext>
                <a:ext uri="{FF2B5EF4-FFF2-40B4-BE49-F238E27FC236}">
                  <a16:creationId xmlns:a16="http://schemas.microsoft.com/office/drawing/2014/main" id="{00000000-0008-0000-0000-00001A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41</xdr:row>
          <xdr:rowOff>57150</xdr:rowOff>
        </xdr:from>
        <xdr:to>
          <xdr:col>14</xdr:col>
          <xdr:colOff>123825</xdr:colOff>
          <xdr:row>41</xdr:row>
          <xdr:rowOff>180975</xdr:rowOff>
        </xdr:to>
        <xdr:sp macro="" textlink="">
          <xdr:nvSpPr>
            <xdr:cNvPr id="6959" name="Check Box 1839" hidden="1">
              <a:extLst>
                <a:ext uri="{63B3BB69-23CF-44E3-9099-C40C66FF867C}">
                  <a14:compatExt spid="_x0000_s6959"/>
                </a:ext>
                <a:ext uri="{FF2B5EF4-FFF2-40B4-BE49-F238E27FC236}">
                  <a16:creationId xmlns:a16="http://schemas.microsoft.com/office/drawing/2014/main" id="{00000000-0008-0000-0000-00002F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42</xdr:row>
          <xdr:rowOff>66675</xdr:rowOff>
        </xdr:from>
        <xdr:to>
          <xdr:col>15</xdr:col>
          <xdr:colOff>190500</xdr:colOff>
          <xdr:row>42</xdr:row>
          <xdr:rowOff>180975</xdr:rowOff>
        </xdr:to>
        <xdr:sp macro="" textlink="">
          <xdr:nvSpPr>
            <xdr:cNvPr id="6960" name="Check Box 1840" hidden="1">
              <a:extLst>
                <a:ext uri="{63B3BB69-23CF-44E3-9099-C40C66FF867C}">
                  <a14:compatExt spid="_x0000_s6960"/>
                </a:ext>
                <a:ext uri="{FF2B5EF4-FFF2-40B4-BE49-F238E27FC236}">
                  <a16:creationId xmlns:a16="http://schemas.microsoft.com/office/drawing/2014/main" id="{00000000-0008-0000-0000-000030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43</xdr:row>
          <xdr:rowOff>57150</xdr:rowOff>
        </xdr:from>
        <xdr:to>
          <xdr:col>15</xdr:col>
          <xdr:colOff>114300</xdr:colOff>
          <xdr:row>43</xdr:row>
          <xdr:rowOff>180975</xdr:rowOff>
        </xdr:to>
        <xdr:sp macro="" textlink="">
          <xdr:nvSpPr>
            <xdr:cNvPr id="6961" name="Check Box 1841" hidden="1">
              <a:extLst>
                <a:ext uri="{63B3BB69-23CF-44E3-9099-C40C66FF867C}">
                  <a14:compatExt spid="_x0000_s6961"/>
                </a:ext>
                <a:ext uri="{FF2B5EF4-FFF2-40B4-BE49-F238E27FC236}">
                  <a16:creationId xmlns:a16="http://schemas.microsoft.com/office/drawing/2014/main" id="{00000000-0008-0000-0000-000031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44</xdr:row>
          <xdr:rowOff>57150</xdr:rowOff>
        </xdr:from>
        <xdr:to>
          <xdr:col>13</xdr:col>
          <xdr:colOff>104775</xdr:colOff>
          <xdr:row>44</xdr:row>
          <xdr:rowOff>180975</xdr:rowOff>
        </xdr:to>
        <xdr:sp macro="" textlink="">
          <xdr:nvSpPr>
            <xdr:cNvPr id="6962" name="Check Box 1842" hidden="1">
              <a:extLst>
                <a:ext uri="{63B3BB69-23CF-44E3-9099-C40C66FF867C}">
                  <a14:compatExt spid="_x0000_s6962"/>
                </a:ext>
                <a:ext uri="{FF2B5EF4-FFF2-40B4-BE49-F238E27FC236}">
                  <a16:creationId xmlns:a16="http://schemas.microsoft.com/office/drawing/2014/main" id="{00000000-0008-0000-0000-000032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45</xdr:row>
          <xdr:rowOff>57150</xdr:rowOff>
        </xdr:from>
        <xdr:to>
          <xdr:col>16</xdr:col>
          <xdr:colOff>152400</xdr:colOff>
          <xdr:row>45</xdr:row>
          <xdr:rowOff>190500</xdr:rowOff>
        </xdr:to>
        <xdr:sp macro="" textlink="">
          <xdr:nvSpPr>
            <xdr:cNvPr id="6963" name="Check Box 1843" hidden="1">
              <a:extLst>
                <a:ext uri="{63B3BB69-23CF-44E3-9099-C40C66FF867C}">
                  <a14:compatExt spid="_x0000_s6963"/>
                </a:ext>
                <a:ext uri="{FF2B5EF4-FFF2-40B4-BE49-F238E27FC236}">
                  <a16:creationId xmlns:a16="http://schemas.microsoft.com/office/drawing/2014/main" id="{00000000-0008-0000-0000-000033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49</xdr:row>
          <xdr:rowOff>66675</xdr:rowOff>
        </xdr:from>
        <xdr:to>
          <xdr:col>17</xdr:col>
          <xdr:colOff>85725</xdr:colOff>
          <xdr:row>49</xdr:row>
          <xdr:rowOff>190500</xdr:rowOff>
        </xdr:to>
        <xdr:sp macro="" textlink="">
          <xdr:nvSpPr>
            <xdr:cNvPr id="6966" name="Check Box 1846" hidden="1">
              <a:extLst>
                <a:ext uri="{63B3BB69-23CF-44E3-9099-C40C66FF867C}">
                  <a14:compatExt spid="_x0000_s6966"/>
                </a:ext>
                <a:ext uri="{FF2B5EF4-FFF2-40B4-BE49-F238E27FC236}">
                  <a16:creationId xmlns:a16="http://schemas.microsoft.com/office/drawing/2014/main" id="{00000000-0008-0000-0000-000036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41</xdr:row>
          <xdr:rowOff>57150</xdr:rowOff>
        </xdr:from>
        <xdr:to>
          <xdr:col>23</xdr:col>
          <xdr:colOff>238125</xdr:colOff>
          <xdr:row>41</xdr:row>
          <xdr:rowOff>190500</xdr:rowOff>
        </xdr:to>
        <xdr:sp macro="" textlink="">
          <xdr:nvSpPr>
            <xdr:cNvPr id="6969" name="Check Box 1849" hidden="1">
              <a:extLst>
                <a:ext uri="{63B3BB69-23CF-44E3-9099-C40C66FF867C}">
                  <a14:compatExt spid="_x0000_s6969"/>
                </a:ext>
                <a:ext uri="{FF2B5EF4-FFF2-40B4-BE49-F238E27FC236}">
                  <a16:creationId xmlns:a16="http://schemas.microsoft.com/office/drawing/2014/main" id="{00000000-0008-0000-0000-000039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58</xdr:row>
          <xdr:rowOff>28575</xdr:rowOff>
        </xdr:from>
        <xdr:to>
          <xdr:col>8</xdr:col>
          <xdr:colOff>304800</xdr:colOff>
          <xdr:row>58</xdr:row>
          <xdr:rowOff>209550</xdr:rowOff>
        </xdr:to>
        <xdr:sp macro="" textlink="">
          <xdr:nvSpPr>
            <xdr:cNvPr id="6981" name="Check Box 1861" hidden="1">
              <a:extLst>
                <a:ext uri="{63B3BB69-23CF-44E3-9099-C40C66FF867C}">
                  <a14:compatExt spid="_x0000_s6981"/>
                </a:ext>
                <a:ext uri="{FF2B5EF4-FFF2-40B4-BE49-F238E27FC236}">
                  <a16:creationId xmlns:a16="http://schemas.microsoft.com/office/drawing/2014/main" id="{00000000-0008-0000-0000-000045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59</xdr:row>
          <xdr:rowOff>28575</xdr:rowOff>
        </xdr:from>
        <xdr:to>
          <xdr:col>8</xdr:col>
          <xdr:colOff>161925</xdr:colOff>
          <xdr:row>59</xdr:row>
          <xdr:rowOff>200025</xdr:rowOff>
        </xdr:to>
        <xdr:sp macro="" textlink="">
          <xdr:nvSpPr>
            <xdr:cNvPr id="6982" name="Check Box 1862" hidden="1">
              <a:extLst>
                <a:ext uri="{63B3BB69-23CF-44E3-9099-C40C66FF867C}">
                  <a14:compatExt spid="_x0000_s6982"/>
                </a:ext>
                <a:ext uri="{FF2B5EF4-FFF2-40B4-BE49-F238E27FC236}">
                  <a16:creationId xmlns:a16="http://schemas.microsoft.com/office/drawing/2014/main" id="{00000000-0008-0000-0000-000046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58</xdr:row>
          <xdr:rowOff>28575</xdr:rowOff>
        </xdr:from>
        <xdr:to>
          <xdr:col>13</xdr:col>
          <xdr:colOff>47625</xdr:colOff>
          <xdr:row>58</xdr:row>
          <xdr:rowOff>200025</xdr:rowOff>
        </xdr:to>
        <xdr:sp macro="" textlink="">
          <xdr:nvSpPr>
            <xdr:cNvPr id="6983" name="Check Box 1863" hidden="1">
              <a:extLst>
                <a:ext uri="{63B3BB69-23CF-44E3-9099-C40C66FF867C}">
                  <a14:compatExt spid="_x0000_s6983"/>
                </a:ext>
                <a:ext uri="{FF2B5EF4-FFF2-40B4-BE49-F238E27FC236}">
                  <a16:creationId xmlns:a16="http://schemas.microsoft.com/office/drawing/2014/main" id="{00000000-0008-0000-0000-000047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59</xdr:row>
          <xdr:rowOff>28575</xdr:rowOff>
        </xdr:from>
        <xdr:to>
          <xdr:col>11</xdr:col>
          <xdr:colOff>161925</xdr:colOff>
          <xdr:row>59</xdr:row>
          <xdr:rowOff>209550</xdr:rowOff>
        </xdr:to>
        <xdr:sp macro="" textlink="">
          <xdr:nvSpPr>
            <xdr:cNvPr id="6984" name="Check Box 1864" hidden="1">
              <a:extLst>
                <a:ext uri="{63B3BB69-23CF-44E3-9099-C40C66FF867C}">
                  <a14:compatExt spid="_x0000_s6984"/>
                </a:ext>
                <a:ext uri="{FF2B5EF4-FFF2-40B4-BE49-F238E27FC236}">
                  <a16:creationId xmlns:a16="http://schemas.microsoft.com/office/drawing/2014/main" id="{00000000-0008-0000-0000-000048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58</xdr:row>
          <xdr:rowOff>28575</xdr:rowOff>
        </xdr:from>
        <xdr:to>
          <xdr:col>17</xdr:col>
          <xdr:colOff>47625</xdr:colOff>
          <xdr:row>58</xdr:row>
          <xdr:rowOff>200025</xdr:rowOff>
        </xdr:to>
        <xdr:sp macro="" textlink="">
          <xdr:nvSpPr>
            <xdr:cNvPr id="6985" name="Check Box 1865" hidden="1">
              <a:extLst>
                <a:ext uri="{63B3BB69-23CF-44E3-9099-C40C66FF867C}">
                  <a14:compatExt spid="_x0000_s6985"/>
                </a:ext>
                <a:ext uri="{FF2B5EF4-FFF2-40B4-BE49-F238E27FC236}">
                  <a16:creationId xmlns:a16="http://schemas.microsoft.com/office/drawing/2014/main" id="{00000000-0008-0000-0000-0000491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11</xdr:col>
      <xdr:colOff>238125</xdr:colOff>
      <xdr:row>59</xdr:row>
      <xdr:rowOff>19050</xdr:rowOff>
    </xdr:from>
    <xdr:to>
      <xdr:col>27</xdr:col>
      <xdr:colOff>85725</xdr:colOff>
      <xdr:row>59</xdr:row>
      <xdr:rowOff>161925</xdr:rowOff>
    </xdr:to>
    <xdr:sp macro="" textlink="">
      <xdr:nvSpPr>
        <xdr:cNvPr id="8756" name="AutoShape 41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>
          <a:spLocks noChangeArrowheads="1"/>
        </xdr:cNvSpPr>
      </xdr:nvSpPr>
      <xdr:spPr bwMode="auto">
        <a:xfrm>
          <a:off x="3429000" y="13182600"/>
          <a:ext cx="4552950" cy="142875"/>
        </a:xfrm>
        <a:prstGeom prst="bracketPair">
          <a:avLst>
            <a:gd name="adj" fmla="val 2631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114300</xdr:colOff>
      <xdr:row>58</xdr:row>
      <xdr:rowOff>28575</xdr:rowOff>
    </xdr:from>
    <xdr:to>
      <xdr:col>21</xdr:col>
      <xdr:colOff>104775</xdr:colOff>
      <xdr:row>58</xdr:row>
      <xdr:rowOff>171450</xdr:rowOff>
    </xdr:to>
    <xdr:sp macro="" textlink="">
      <xdr:nvSpPr>
        <xdr:cNvPr id="8757" name="AutoShape 41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>
          <a:spLocks noChangeArrowheads="1"/>
        </xdr:cNvSpPr>
      </xdr:nvSpPr>
      <xdr:spPr bwMode="auto">
        <a:xfrm>
          <a:off x="4867275" y="12963525"/>
          <a:ext cx="1247775" cy="142875"/>
        </a:xfrm>
        <a:prstGeom prst="bracketPair">
          <a:avLst>
            <a:gd name="adj" fmla="val 2631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46</xdr:row>
          <xdr:rowOff>57150</xdr:rowOff>
        </xdr:from>
        <xdr:to>
          <xdr:col>16</xdr:col>
          <xdr:colOff>57150</xdr:colOff>
          <xdr:row>46</xdr:row>
          <xdr:rowOff>180975</xdr:rowOff>
        </xdr:to>
        <xdr:sp macro="" textlink="">
          <xdr:nvSpPr>
            <xdr:cNvPr id="8213" name="Check Box 2069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47</xdr:row>
          <xdr:rowOff>47625</xdr:rowOff>
        </xdr:from>
        <xdr:to>
          <xdr:col>14</xdr:col>
          <xdr:colOff>66675</xdr:colOff>
          <xdr:row>47</xdr:row>
          <xdr:rowOff>190500</xdr:rowOff>
        </xdr:to>
        <xdr:sp macro="" textlink="">
          <xdr:nvSpPr>
            <xdr:cNvPr id="8214" name="Check Box 2070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42</xdr:row>
          <xdr:rowOff>66675</xdr:rowOff>
        </xdr:from>
        <xdr:to>
          <xdr:col>25</xdr:col>
          <xdr:colOff>9525</xdr:colOff>
          <xdr:row>42</xdr:row>
          <xdr:rowOff>190500</xdr:rowOff>
        </xdr:to>
        <xdr:sp macro="" textlink="">
          <xdr:nvSpPr>
            <xdr:cNvPr id="8217" name="Check Box 2073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43</xdr:row>
          <xdr:rowOff>57150</xdr:rowOff>
        </xdr:from>
        <xdr:to>
          <xdr:col>25</xdr:col>
          <xdr:colOff>0</xdr:colOff>
          <xdr:row>43</xdr:row>
          <xdr:rowOff>180975</xdr:rowOff>
        </xdr:to>
        <xdr:sp macro="" textlink="">
          <xdr:nvSpPr>
            <xdr:cNvPr id="8218" name="Check Box 2074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44</xdr:row>
          <xdr:rowOff>66675</xdr:rowOff>
        </xdr:from>
        <xdr:to>
          <xdr:col>25</xdr:col>
          <xdr:colOff>266700</xdr:colOff>
          <xdr:row>44</xdr:row>
          <xdr:rowOff>180975</xdr:rowOff>
        </xdr:to>
        <xdr:sp macro="" textlink="">
          <xdr:nvSpPr>
            <xdr:cNvPr id="8219" name="Check Box 2075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45</xdr:row>
          <xdr:rowOff>57150</xdr:rowOff>
        </xdr:from>
        <xdr:to>
          <xdr:col>23</xdr:col>
          <xdr:colOff>152400</xdr:colOff>
          <xdr:row>45</xdr:row>
          <xdr:rowOff>190500</xdr:rowOff>
        </xdr:to>
        <xdr:sp macro="" textlink="">
          <xdr:nvSpPr>
            <xdr:cNvPr id="8220" name="Check Box 2076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46</xdr:row>
          <xdr:rowOff>66675</xdr:rowOff>
        </xdr:from>
        <xdr:to>
          <xdr:col>25</xdr:col>
          <xdr:colOff>47625</xdr:colOff>
          <xdr:row>46</xdr:row>
          <xdr:rowOff>180975</xdr:rowOff>
        </xdr:to>
        <xdr:sp macro="" textlink="">
          <xdr:nvSpPr>
            <xdr:cNvPr id="8221" name="Check Box 2077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228600</xdr:colOff>
      <xdr:row>55</xdr:row>
      <xdr:rowOff>47625</xdr:rowOff>
    </xdr:from>
    <xdr:to>
      <xdr:col>14</xdr:col>
      <xdr:colOff>190500</xdr:colOff>
      <xdr:row>55</xdr:row>
      <xdr:rowOff>200025</xdr:rowOff>
    </xdr:to>
    <xdr:sp macro="" textlink="">
      <xdr:nvSpPr>
        <xdr:cNvPr id="8758" name="AutoShape 105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>
          <a:spLocks noChangeArrowheads="1"/>
        </xdr:cNvSpPr>
      </xdr:nvSpPr>
      <xdr:spPr bwMode="auto">
        <a:xfrm>
          <a:off x="904875" y="12401550"/>
          <a:ext cx="3095625" cy="152400"/>
        </a:xfrm>
        <a:prstGeom prst="bracketPair">
          <a:avLst>
            <a:gd name="adj" fmla="val 2631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19050</xdr:colOff>
      <xdr:row>55</xdr:row>
      <xdr:rowOff>47625</xdr:rowOff>
    </xdr:from>
    <xdr:to>
      <xdr:col>29</xdr:col>
      <xdr:colOff>66675</xdr:colOff>
      <xdr:row>55</xdr:row>
      <xdr:rowOff>190500</xdr:rowOff>
    </xdr:to>
    <xdr:sp macro="" textlink="">
      <xdr:nvSpPr>
        <xdr:cNvPr id="8759" name="AutoShape 105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>
          <a:spLocks noChangeArrowheads="1"/>
        </xdr:cNvSpPr>
      </xdr:nvSpPr>
      <xdr:spPr bwMode="auto">
        <a:xfrm>
          <a:off x="5467350" y="12401550"/>
          <a:ext cx="3429000" cy="142875"/>
        </a:xfrm>
        <a:prstGeom prst="bracketPair">
          <a:avLst>
            <a:gd name="adj" fmla="val 2631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266700</xdr:colOff>
      <xdr:row>37</xdr:row>
      <xdr:rowOff>19050</xdr:rowOff>
    </xdr:from>
    <xdr:to>
      <xdr:col>24</xdr:col>
      <xdr:colOff>57150</xdr:colOff>
      <xdr:row>37</xdr:row>
      <xdr:rowOff>171450</xdr:rowOff>
    </xdr:to>
    <xdr:sp macro="" textlink="">
      <xdr:nvSpPr>
        <xdr:cNvPr id="8763" name="AutoShape 102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>
          <a:spLocks noChangeArrowheads="1"/>
        </xdr:cNvSpPr>
      </xdr:nvSpPr>
      <xdr:spPr bwMode="auto">
        <a:xfrm>
          <a:off x="4705350" y="8743950"/>
          <a:ext cx="2305050" cy="152400"/>
        </a:xfrm>
        <a:prstGeom prst="bracketPair">
          <a:avLst>
            <a:gd name="adj" fmla="val 2631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266700</xdr:colOff>
      <xdr:row>37</xdr:row>
      <xdr:rowOff>19050</xdr:rowOff>
    </xdr:from>
    <xdr:to>
      <xdr:col>29</xdr:col>
      <xdr:colOff>133350</xdr:colOff>
      <xdr:row>37</xdr:row>
      <xdr:rowOff>171450</xdr:rowOff>
    </xdr:to>
    <xdr:sp macro="" textlink="">
      <xdr:nvSpPr>
        <xdr:cNvPr id="8764" name="AutoShape 103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>
          <a:spLocks noChangeArrowheads="1"/>
        </xdr:cNvSpPr>
      </xdr:nvSpPr>
      <xdr:spPr bwMode="auto">
        <a:xfrm>
          <a:off x="7534275" y="8743950"/>
          <a:ext cx="809625" cy="152400"/>
        </a:xfrm>
        <a:prstGeom prst="bracketPair">
          <a:avLst>
            <a:gd name="adj" fmla="val 2631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48</xdr:row>
          <xdr:rowOff>57150</xdr:rowOff>
        </xdr:from>
        <xdr:to>
          <xdr:col>7</xdr:col>
          <xdr:colOff>161925</xdr:colOff>
          <xdr:row>48</xdr:row>
          <xdr:rowOff>190500</xdr:rowOff>
        </xdr:to>
        <xdr:sp macro="" textlink="">
          <xdr:nvSpPr>
            <xdr:cNvPr id="8765" name="Check Box 2621" hidden="1">
              <a:extLst>
                <a:ext uri="{63B3BB69-23CF-44E3-9099-C40C66FF867C}">
                  <a14:compatExt spid="_x0000_s8765"/>
                </a:ext>
                <a:ext uri="{FF2B5EF4-FFF2-40B4-BE49-F238E27FC236}">
                  <a16:creationId xmlns:a16="http://schemas.microsoft.com/office/drawing/2014/main" id="{00000000-0008-0000-0000-00003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48</xdr:row>
          <xdr:rowOff>76200</xdr:rowOff>
        </xdr:from>
        <xdr:to>
          <xdr:col>15</xdr:col>
          <xdr:colOff>209550</xdr:colOff>
          <xdr:row>48</xdr:row>
          <xdr:rowOff>190500</xdr:rowOff>
        </xdr:to>
        <xdr:sp macro="" textlink="">
          <xdr:nvSpPr>
            <xdr:cNvPr id="8768" name="Check Box 2624" hidden="1">
              <a:extLst>
                <a:ext uri="{63B3BB69-23CF-44E3-9099-C40C66FF867C}">
                  <a14:compatExt spid="_x0000_s8768"/>
                </a:ext>
                <a:ext uri="{FF2B5EF4-FFF2-40B4-BE49-F238E27FC236}">
                  <a16:creationId xmlns:a16="http://schemas.microsoft.com/office/drawing/2014/main" id="{00000000-0008-0000-0000-00004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8</xdr:col>
      <xdr:colOff>209551</xdr:colOff>
      <xdr:row>21</xdr:row>
      <xdr:rowOff>57151</xdr:rowOff>
    </xdr:from>
    <xdr:to>
      <xdr:col>14</xdr:col>
      <xdr:colOff>85725</xdr:colOff>
      <xdr:row>22</xdr:row>
      <xdr:rowOff>133350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24151" y="5800726"/>
          <a:ext cx="1704974" cy="276224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200024</xdr:colOff>
      <xdr:row>17</xdr:row>
      <xdr:rowOff>190500</xdr:rowOff>
    </xdr:from>
    <xdr:to>
      <xdr:col>29</xdr:col>
      <xdr:colOff>104774</xdr:colOff>
      <xdr:row>18</xdr:row>
      <xdr:rowOff>180975</xdr:rowOff>
    </xdr:to>
    <xdr:sp macro="" textlink="">
      <xdr:nvSpPr>
        <xdr:cNvPr id="72" name="大かっこ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581649" y="5133975"/>
          <a:ext cx="2733675" cy="1905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209549</xdr:colOff>
      <xdr:row>20</xdr:row>
      <xdr:rowOff>9525</xdr:rowOff>
    </xdr:from>
    <xdr:to>
      <xdr:col>29</xdr:col>
      <xdr:colOff>111149</xdr:colOff>
      <xdr:row>20</xdr:row>
      <xdr:rowOff>180974</xdr:rowOff>
    </xdr:to>
    <xdr:sp macro="" textlink="">
      <xdr:nvSpPr>
        <xdr:cNvPr id="73" name="大かっこ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600824" y="5553075"/>
          <a:ext cx="2340000" cy="17144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209549</xdr:colOff>
      <xdr:row>21</xdr:row>
      <xdr:rowOff>47625</xdr:rowOff>
    </xdr:from>
    <xdr:to>
      <xdr:col>29</xdr:col>
      <xdr:colOff>111149</xdr:colOff>
      <xdr:row>22</xdr:row>
      <xdr:rowOff>19049</xdr:rowOff>
    </xdr:to>
    <xdr:sp macro="" textlink="">
      <xdr:nvSpPr>
        <xdr:cNvPr id="74" name="大かっこ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600824" y="5791200"/>
          <a:ext cx="2340000" cy="17144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66675</xdr:colOff>
      <xdr:row>25</xdr:row>
      <xdr:rowOff>76199</xdr:rowOff>
    </xdr:from>
    <xdr:to>
      <xdr:col>29</xdr:col>
      <xdr:colOff>113625</xdr:colOff>
      <xdr:row>26</xdr:row>
      <xdr:rowOff>128174</xdr:rowOff>
    </xdr:to>
    <xdr:sp macro="" textlink="">
      <xdr:nvSpPr>
        <xdr:cNvPr id="75" name="大かっこ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5829300" y="6619874"/>
          <a:ext cx="3114000" cy="2520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276224</xdr:colOff>
      <xdr:row>28</xdr:row>
      <xdr:rowOff>9525</xdr:rowOff>
    </xdr:from>
    <xdr:to>
      <xdr:col>29</xdr:col>
      <xdr:colOff>104775</xdr:colOff>
      <xdr:row>28</xdr:row>
      <xdr:rowOff>180974</xdr:rowOff>
    </xdr:to>
    <xdr:sp macro="" textlink="">
      <xdr:nvSpPr>
        <xdr:cNvPr id="76" name="大かっこ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667499" y="6915150"/>
          <a:ext cx="2266951" cy="17144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276224</xdr:colOff>
      <xdr:row>29</xdr:row>
      <xdr:rowOff>28575</xdr:rowOff>
    </xdr:from>
    <xdr:to>
      <xdr:col>29</xdr:col>
      <xdr:colOff>104775</xdr:colOff>
      <xdr:row>29</xdr:row>
      <xdr:rowOff>200024</xdr:rowOff>
    </xdr:to>
    <xdr:sp macro="" textlink="">
      <xdr:nvSpPr>
        <xdr:cNvPr id="77" name="大かっこ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667499" y="7134225"/>
          <a:ext cx="2266951" cy="17144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6</xdr:col>
          <xdr:colOff>0</xdr:colOff>
          <xdr:row>15</xdr:row>
          <xdr:rowOff>0</xdr:rowOff>
        </xdr:to>
        <xdr:sp macro="" textlink="">
          <xdr:nvSpPr>
            <xdr:cNvPr id="8774" name="Check Box 2630" hidden="1">
              <a:extLst>
                <a:ext uri="{63B3BB69-23CF-44E3-9099-C40C66FF867C}">
                  <a14:compatExt spid="_x0000_s8774"/>
                </a:ext>
                <a:ext uri="{FF2B5EF4-FFF2-40B4-BE49-F238E27FC236}">
                  <a16:creationId xmlns:a16="http://schemas.microsoft.com/office/drawing/2014/main" id="{00000000-0008-0000-0000-00004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15</xdr:row>
          <xdr:rowOff>0</xdr:rowOff>
        </xdr:from>
        <xdr:to>
          <xdr:col>4</xdr:col>
          <xdr:colOff>200025</xdr:colOff>
          <xdr:row>15</xdr:row>
          <xdr:rowOff>190500</xdr:rowOff>
        </xdr:to>
        <xdr:sp macro="" textlink="">
          <xdr:nvSpPr>
            <xdr:cNvPr id="8776" name="Check Box 2632" hidden="1">
              <a:extLst>
                <a:ext uri="{63B3BB69-23CF-44E3-9099-C40C66FF867C}">
                  <a14:compatExt spid="_x0000_s8776"/>
                </a:ext>
                <a:ext uri="{FF2B5EF4-FFF2-40B4-BE49-F238E27FC236}">
                  <a16:creationId xmlns:a16="http://schemas.microsoft.com/office/drawing/2014/main" id="{00000000-0008-0000-0000-00004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19</xdr:row>
          <xdr:rowOff>0</xdr:rowOff>
        </xdr:from>
        <xdr:to>
          <xdr:col>4</xdr:col>
          <xdr:colOff>228600</xdr:colOff>
          <xdr:row>20</xdr:row>
          <xdr:rowOff>9525</xdr:rowOff>
        </xdr:to>
        <xdr:sp macro="" textlink="">
          <xdr:nvSpPr>
            <xdr:cNvPr id="8777" name="Check Box 2633" hidden="1">
              <a:extLst>
                <a:ext uri="{63B3BB69-23CF-44E3-9099-C40C66FF867C}">
                  <a14:compatExt spid="_x0000_s8777"/>
                </a:ext>
                <a:ext uri="{FF2B5EF4-FFF2-40B4-BE49-F238E27FC236}">
                  <a16:creationId xmlns:a16="http://schemas.microsoft.com/office/drawing/2014/main" id="{00000000-0008-0000-0000-00004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0</xdr:rowOff>
        </xdr:from>
        <xdr:to>
          <xdr:col>4</xdr:col>
          <xdr:colOff>85725</xdr:colOff>
          <xdr:row>28</xdr:row>
          <xdr:rowOff>0</xdr:rowOff>
        </xdr:to>
        <xdr:sp macro="" textlink="">
          <xdr:nvSpPr>
            <xdr:cNvPr id="8779" name="Check Box 2635" hidden="1">
              <a:extLst>
                <a:ext uri="{63B3BB69-23CF-44E3-9099-C40C66FF867C}">
                  <a14:compatExt spid="_x0000_s8779"/>
                </a:ext>
                <a:ext uri="{FF2B5EF4-FFF2-40B4-BE49-F238E27FC236}">
                  <a16:creationId xmlns:a16="http://schemas.microsoft.com/office/drawing/2014/main" id="{00000000-0008-0000-0000-00004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23</xdr:row>
          <xdr:rowOff>0</xdr:rowOff>
        </xdr:from>
        <xdr:to>
          <xdr:col>4</xdr:col>
          <xdr:colOff>95250</xdr:colOff>
          <xdr:row>24</xdr:row>
          <xdr:rowOff>9525</xdr:rowOff>
        </xdr:to>
        <xdr:sp macro="" textlink="">
          <xdr:nvSpPr>
            <xdr:cNvPr id="8782" name="Check Box 2638" hidden="1">
              <a:extLst>
                <a:ext uri="{63B3BB69-23CF-44E3-9099-C40C66FF867C}">
                  <a14:compatExt spid="_x0000_s8782"/>
                </a:ext>
                <a:ext uri="{FF2B5EF4-FFF2-40B4-BE49-F238E27FC236}">
                  <a16:creationId xmlns:a16="http://schemas.microsoft.com/office/drawing/2014/main" id="{00000000-0008-0000-0000-00004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314325</xdr:colOff>
          <xdr:row>14</xdr:row>
          <xdr:rowOff>0</xdr:rowOff>
        </xdr:from>
        <xdr:to>
          <xdr:col>20</xdr:col>
          <xdr:colOff>0</xdr:colOff>
          <xdr:row>15</xdr:row>
          <xdr:rowOff>0</xdr:rowOff>
        </xdr:to>
        <xdr:sp macro="" textlink="">
          <xdr:nvSpPr>
            <xdr:cNvPr id="8783" name="Check Box 2639" hidden="1">
              <a:extLst>
                <a:ext uri="{63B3BB69-23CF-44E3-9099-C40C66FF867C}">
                  <a14:compatExt spid="_x0000_s8783"/>
                </a:ext>
                <a:ext uri="{FF2B5EF4-FFF2-40B4-BE49-F238E27FC236}">
                  <a16:creationId xmlns:a16="http://schemas.microsoft.com/office/drawing/2014/main" id="{00000000-0008-0000-0000-00004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0</xdr:rowOff>
        </xdr:from>
        <xdr:to>
          <xdr:col>20</xdr:col>
          <xdr:colOff>0</xdr:colOff>
          <xdr:row>20</xdr:row>
          <xdr:rowOff>38100</xdr:rowOff>
        </xdr:to>
        <xdr:sp macro="" textlink="">
          <xdr:nvSpPr>
            <xdr:cNvPr id="8784" name="Check Box 2640" hidden="1">
              <a:extLst>
                <a:ext uri="{63B3BB69-23CF-44E3-9099-C40C66FF867C}">
                  <a14:compatExt spid="_x0000_s8784"/>
                </a:ext>
                <a:ext uri="{FF2B5EF4-FFF2-40B4-BE49-F238E27FC236}">
                  <a16:creationId xmlns:a16="http://schemas.microsoft.com/office/drawing/2014/main" id="{00000000-0008-0000-0000-00005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19</xdr:col>
          <xdr:colOff>0</xdr:colOff>
          <xdr:row>24</xdr:row>
          <xdr:rowOff>38100</xdr:rowOff>
        </xdr:to>
        <xdr:sp macro="" textlink="">
          <xdr:nvSpPr>
            <xdr:cNvPr id="8785" name="Check Box 2641" hidden="1">
              <a:extLst>
                <a:ext uri="{63B3BB69-23CF-44E3-9099-C40C66FF867C}">
                  <a14:compatExt spid="_x0000_s8785"/>
                </a:ext>
                <a:ext uri="{FF2B5EF4-FFF2-40B4-BE49-F238E27FC236}">
                  <a16:creationId xmlns:a16="http://schemas.microsoft.com/office/drawing/2014/main" id="{00000000-0008-0000-0000-00005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27</xdr:row>
          <xdr:rowOff>0</xdr:rowOff>
        </xdr:from>
        <xdr:to>
          <xdr:col>19</xdr:col>
          <xdr:colOff>0</xdr:colOff>
          <xdr:row>28</xdr:row>
          <xdr:rowOff>38100</xdr:rowOff>
        </xdr:to>
        <xdr:sp macro="" textlink="">
          <xdr:nvSpPr>
            <xdr:cNvPr id="8786" name="Check Box 2642" hidden="1">
              <a:extLst>
                <a:ext uri="{63B3BB69-23CF-44E3-9099-C40C66FF867C}">
                  <a14:compatExt spid="_x0000_s8786"/>
                </a:ext>
                <a:ext uri="{FF2B5EF4-FFF2-40B4-BE49-F238E27FC236}">
                  <a16:creationId xmlns:a16="http://schemas.microsoft.com/office/drawing/2014/main" id="{00000000-0008-0000-0000-00005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14</xdr:row>
          <xdr:rowOff>190500</xdr:rowOff>
        </xdr:from>
        <xdr:to>
          <xdr:col>18</xdr:col>
          <xdr:colOff>0</xdr:colOff>
          <xdr:row>16</xdr:row>
          <xdr:rowOff>28575</xdr:rowOff>
        </xdr:to>
        <xdr:sp macro="" textlink="">
          <xdr:nvSpPr>
            <xdr:cNvPr id="8787" name="Check Box 2643" hidden="1">
              <a:extLst>
                <a:ext uri="{63B3BB69-23CF-44E3-9099-C40C66FF867C}">
                  <a14:compatExt spid="_x0000_s8787"/>
                </a:ext>
                <a:ext uri="{FF2B5EF4-FFF2-40B4-BE49-F238E27FC236}">
                  <a16:creationId xmlns:a16="http://schemas.microsoft.com/office/drawing/2014/main" id="{00000000-0008-0000-0000-00005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209551</xdr:colOff>
      <xdr:row>17</xdr:row>
      <xdr:rowOff>57151</xdr:rowOff>
    </xdr:from>
    <xdr:to>
      <xdr:col>14</xdr:col>
      <xdr:colOff>85725</xdr:colOff>
      <xdr:row>18</xdr:row>
      <xdr:rowOff>133350</xdr:rowOff>
    </xdr:to>
    <xdr:sp macro="" textlink="">
      <xdr:nvSpPr>
        <xdr:cNvPr id="90" name="大かっこ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724151" y="5000626"/>
          <a:ext cx="1704974" cy="276224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209551</xdr:colOff>
      <xdr:row>25</xdr:row>
      <xdr:rowOff>57151</xdr:rowOff>
    </xdr:from>
    <xdr:to>
      <xdr:col>14</xdr:col>
      <xdr:colOff>85725</xdr:colOff>
      <xdr:row>26</xdr:row>
      <xdr:rowOff>133350</xdr:rowOff>
    </xdr:to>
    <xdr:sp macro="" textlink="">
      <xdr:nvSpPr>
        <xdr:cNvPr id="91" name="大かっこ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2724151" y="6362701"/>
          <a:ext cx="1704974" cy="276224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209551</xdr:colOff>
      <xdr:row>29</xdr:row>
      <xdr:rowOff>57151</xdr:rowOff>
    </xdr:from>
    <xdr:to>
      <xdr:col>14</xdr:col>
      <xdr:colOff>85725</xdr:colOff>
      <xdr:row>30</xdr:row>
      <xdr:rowOff>133350</xdr:rowOff>
    </xdr:to>
    <xdr:sp macro="" textlink="">
      <xdr:nvSpPr>
        <xdr:cNvPr id="92" name="大かっこ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2724151" y="7400926"/>
          <a:ext cx="1704974" cy="276224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33</xdr:row>
          <xdr:rowOff>9525</xdr:rowOff>
        </xdr:from>
        <xdr:to>
          <xdr:col>6</xdr:col>
          <xdr:colOff>257175</xdr:colOff>
          <xdr:row>34</xdr:row>
          <xdr:rowOff>19050</xdr:rowOff>
        </xdr:to>
        <xdr:sp macro="" textlink="">
          <xdr:nvSpPr>
            <xdr:cNvPr id="8790" name="Check Box 2646" hidden="1">
              <a:extLst>
                <a:ext uri="{63B3BB69-23CF-44E3-9099-C40C66FF867C}">
                  <a14:compatExt spid="_x0000_s8790"/>
                </a:ext>
                <a:ext uri="{FF2B5EF4-FFF2-40B4-BE49-F238E27FC236}">
                  <a16:creationId xmlns:a16="http://schemas.microsoft.com/office/drawing/2014/main" id="{00000000-0008-0000-0000-00005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14</xdr:row>
          <xdr:rowOff>190500</xdr:rowOff>
        </xdr:from>
        <xdr:to>
          <xdr:col>29</xdr:col>
          <xdr:colOff>47625</xdr:colOff>
          <xdr:row>16</xdr:row>
          <xdr:rowOff>38100</xdr:rowOff>
        </xdr:to>
        <xdr:sp macro="" textlink="">
          <xdr:nvSpPr>
            <xdr:cNvPr id="8797" name="Check Box 2653" hidden="1">
              <a:extLst>
                <a:ext uri="{63B3BB69-23CF-44E3-9099-C40C66FF867C}">
                  <a14:compatExt spid="_x0000_s8797"/>
                </a:ext>
                <a:ext uri="{FF2B5EF4-FFF2-40B4-BE49-F238E27FC236}">
                  <a16:creationId xmlns:a16="http://schemas.microsoft.com/office/drawing/2014/main" id="{00000000-0008-0000-0000-00005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15</xdr:row>
          <xdr:rowOff>180975</xdr:rowOff>
        </xdr:from>
        <xdr:to>
          <xdr:col>28</xdr:col>
          <xdr:colOff>171450</xdr:colOff>
          <xdr:row>17</xdr:row>
          <xdr:rowOff>28575</xdr:rowOff>
        </xdr:to>
        <xdr:sp macro="" textlink="">
          <xdr:nvSpPr>
            <xdr:cNvPr id="8798" name="Check Box 2654" hidden="1">
              <a:extLst>
                <a:ext uri="{63B3BB69-23CF-44E3-9099-C40C66FF867C}">
                  <a14:compatExt spid="_x0000_s8798"/>
                </a:ext>
                <a:ext uri="{FF2B5EF4-FFF2-40B4-BE49-F238E27FC236}">
                  <a16:creationId xmlns:a16="http://schemas.microsoft.com/office/drawing/2014/main" id="{00000000-0008-0000-0000-00005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16</xdr:row>
          <xdr:rowOff>180975</xdr:rowOff>
        </xdr:from>
        <xdr:to>
          <xdr:col>25</xdr:col>
          <xdr:colOff>228600</xdr:colOff>
          <xdr:row>18</xdr:row>
          <xdr:rowOff>28575</xdr:rowOff>
        </xdr:to>
        <xdr:sp macro="" textlink="">
          <xdr:nvSpPr>
            <xdr:cNvPr id="8799" name="Check Box 2655" hidden="1">
              <a:extLst>
                <a:ext uri="{63B3BB69-23CF-44E3-9099-C40C66FF867C}">
                  <a14:compatExt spid="_x0000_s8799"/>
                </a:ext>
                <a:ext uri="{FF2B5EF4-FFF2-40B4-BE49-F238E27FC236}">
                  <a16:creationId xmlns:a16="http://schemas.microsoft.com/office/drawing/2014/main" id="{00000000-0008-0000-0000-00005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19</xdr:row>
          <xdr:rowOff>180975</xdr:rowOff>
        </xdr:from>
        <xdr:to>
          <xdr:col>17</xdr:col>
          <xdr:colOff>142875</xdr:colOff>
          <xdr:row>21</xdr:row>
          <xdr:rowOff>19050</xdr:rowOff>
        </xdr:to>
        <xdr:sp macro="" textlink="">
          <xdr:nvSpPr>
            <xdr:cNvPr id="8801" name="Check Box 2657" hidden="1">
              <a:extLst>
                <a:ext uri="{63B3BB69-23CF-44E3-9099-C40C66FF867C}">
                  <a14:compatExt spid="_x0000_s8801"/>
                </a:ext>
                <a:ext uri="{FF2B5EF4-FFF2-40B4-BE49-F238E27FC236}">
                  <a16:creationId xmlns:a16="http://schemas.microsoft.com/office/drawing/2014/main" id="{00000000-0008-0000-0000-00006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20</xdr:row>
          <xdr:rowOff>180975</xdr:rowOff>
        </xdr:from>
        <xdr:to>
          <xdr:col>17</xdr:col>
          <xdr:colOff>209550</xdr:colOff>
          <xdr:row>22</xdr:row>
          <xdr:rowOff>28575</xdr:rowOff>
        </xdr:to>
        <xdr:sp macro="" textlink="">
          <xdr:nvSpPr>
            <xdr:cNvPr id="8802" name="Check Box 2658" hidden="1">
              <a:extLst>
                <a:ext uri="{63B3BB69-23CF-44E3-9099-C40C66FF867C}">
                  <a14:compatExt spid="_x0000_s8802"/>
                </a:ext>
                <a:ext uri="{FF2B5EF4-FFF2-40B4-BE49-F238E27FC236}">
                  <a16:creationId xmlns:a16="http://schemas.microsoft.com/office/drawing/2014/main" id="{00000000-0008-0000-0000-00006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23</xdr:row>
          <xdr:rowOff>190500</xdr:rowOff>
        </xdr:from>
        <xdr:to>
          <xdr:col>18</xdr:col>
          <xdr:colOff>57150</xdr:colOff>
          <xdr:row>25</xdr:row>
          <xdr:rowOff>38100</xdr:rowOff>
        </xdr:to>
        <xdr:sp macro="" textlink="">
          <xdr:nvSpPr>
            <xdr:cNvPr id="8803" name="Check Box 2659" hidden="1">
              <a:extLst>
                <a:ext uri="{63B3BB69-23CF-44E3-9099-C40C66FF867C}">
                  <a14:compatExt spid="_x0000_s8803"/>
                </a:ext>
                <a:ext uri="{FF2B5EF4-FFF2-40B4-BE49-F238E27FC236}">
                  <a16:creationId xmlns:a16="http://schemas.microsoft.com/office/drawing/2014/main" id="{00000000-0008-0000-0000-00006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24</xdr:row>
          <xdr:rowOff>180975</xdr:rowOff>
        </xdr:from>
        <xdr:to>
          <xdr:col>18</xdr:col>
          <xdr:colOff>85725</xdr:colOff>
          <xdr:row>26</xdr:row>
          <xdr:rowOff>28575</xdr:rowOff>
        </xdr:to>
        <xdr:sp macro="" textlink="">
          <xdr:nvSpPr>
            <xdr:cNvPr id="8804" name="Check Box 2660" hidden="1">
              <a:extLst>
                <a:ext uri="{63B3BB69-23CF-44E3-9099-C40C66FF867C}">
                  <a14:compatExt spid="_x0000_s8804"/>
                </a:ext>
                <a:ext uri="{FF2B5EF4-FFF2-40B4-BE49-F238E27FC236}">
                  <a16:creationId xmlns:a16="http://schemas.microsoft.com/office/drawing/2014/main" id="{00000000-0008-0000-0000-00006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27</xdr:row>
          <xdr:rowOff>190500</xdr:rowOff>
        </xdr:from>
        <xdr:to>
          <xdr:col>18</xdr:col>
          <xdr:colOff>180975</xdr:colOff>
          <xdr:row>29</xdr:row>
          <xdr:rowOff>38100</xdr:rowOff>
        </xdr:to>
        <xdr:sp macro="" textlink="">
          <xdr:nvSpPr>
            <xdr:cNvPr id="8805" name="Check Box 2661" hidden="1">
              <a:extLst>
                <a:ext uri="{63B3BB69-23CF-44E3-9099-C40C66FF867C}">
                  <a14:compatExt spid="_x0000_s8805"/>
                </a:ext>
                <a:ext uri="{FF2B5EF4-FFF2-40B4-BE49-F238E27FC236}">
                  <a16:creationId xmlns:a16="http://schemas.microsoft.com/office/drawing/2014/main" id="{00000000-0008-0000-0000-00006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28</xdr:row>
          <xdr:rowOff>180975</xdr:rowOff>
        </xdr:from>
        <xdr:to>
          <xdr:col>18</xdr:col>
          <xdr:colOff>161925</xdr:colOff>
          <xdr:row>30</xdr:row>
          <xdr:rowOff>28575</xdr:rowOff>
        </xdr:to>
        <xdr:sp macro="" textlink="">
          <xdr:nvSpPr>
            <xdr:cNvPr id="8806" name="Check Box 2662" hidden="1">
              <a:extLst>
                <a:ext uri="{63B3BB69-23CF-44E3-9099-C40C66FF867C}">
                  <a14:compatExt spid="_x0000_s8806"/>
                </a:ext>
                <a:ext uri="{FF2B5EF4-FFF2-40B4-BE49-F238E27FC236}">
                  <a16:creationId xmlns:a16="http://schemas.microsoft.com/office/drawing/2014/main" id="{00000000-0008-0000-0000-00006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41</xdr:row>
          <xdr:rowOff>38100</xdr:rowOff>
        </xdr:from>
        <xdr:to>
          <xdr:col>6</xdr:col>
          <xdr:colOff>38100</xdr:colOff>
          <xdr:row>41</xdr:row>
          <xdr:rowOff>180975</xdr:rowOff>
        </xdr:to>
        <xdr:sp macro="" textlink="">
          <xdr:nvSpPr>
            <xdr:cNvPr id="8808" name="Check Box 2664" hidden="1">
              <a:extLst>
                <a:ext uri="{63B3BB69-23CF-44E3-9099-C40C66FF867C}">
                  <a14:compatExt spid="_x0000_s8808"/>
                </a:ext>
                <a:ext uri="{FF2B5EF4-FFF2-40B4-BE49-F238E27FC236}">
                  <a16:creationId xmlns:a16="http://schemas.microsoft.com/office/drawing/2014/main" id="{00000000-0008-0000-0000-00006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42</xdr:row>
          <xdr:rowOff>38100</xdr:rowOff>
        </xdr:from>
        <xdr:to>
          <xdr:col>4</xdr:col>
          <xdr:colOff>304800</xdr:colOff>
          <xdr:row>42</xdr:row>
          <xdr:rowOff>190500</xdr:rowOff>
        </xdr:to>
        <xdr:sp macro="" textlink="">
          <xdr:nvSpPr>
            <xdr:cNvPr id="8809" name="Check Box 2665" hidden="1">
              <a:extLst>
                <a:ext uri="{63B3BB69-23CF-44E3-9099-C40C66FF867C}">
                  <a14:compatExt spid="_x0000_s8809"/>
                </a:ext>
                <a:ext uri="{FF2B5EF4-FFF2-40B4-BE49-F238E27FC236}">
                  <a16:creationId xmlns:a16="http://schemas.microsoft.com/office/drawing/2014/main" id="{00000000-0008-0000-0000-00006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43</xdr:row>
          <xdr:rowOff>57150</xdr:rowOff>
        </xdr:from>
        <xdr:to>
          <xdr:col>5</xdr:col>
          <xdr:colOff>95250</xdr:colOff>
          <xdr:row>43</xdr:row>
          <xdr:rowOff>180975</xdr:rowOff>
        </xdr:to>
        <xdr:sp macro="" textlink="">
          <xdr:nvSpPr>
            <xdr:cNvPr id="8810" name="Check Box 2666" hidden="1">
              <a:extLst>
                <a:ext uri="{63B3BB69-23CF-44E3-9099-C40C66FF867C}">
                  <a14:compatExt spid="_x0000_s8810"/>
                </a:ext>
                <a:ext uri="{FF2B5EF4-FFF2-40B4-BE49-F238E27FC236}">
                  <a16:creationId xmlns:a16="http://schemas.microsoft.com/office/drawing/2014/main" id="{00000000-0008-0000-0000-00006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47</xdr:row>
          <xdr:rowOff>57150</xdr:rowOff>
        </xdr:from>
        <xdr:to>
          <xdr:col>5</xdr:col>
          <xdr:colOff>171450</xdr:colOff>
          <xdr:row>47</xdr:row>
          <xdr:rowOff>180975</xdr:rowOff>
        </xdr:to>
        <xdr:sp macro="" textlink="">
          <xdr:nvSpPr>
            <xdr:cNvPr id="8811" name="Check Box 2667" hidden="1">
              <a:extLst>
                <a:ext uri="{63B3BB69-23CF-44E3-9099-C40C66FF867C}">
                  <a14:compatExt spid="_x0000_s8811"/>
                </a:ext>
                <a:ext uri="{FF2B5EF4-FFF2-40B4-BE49-F238E27FC236}">
                  <a16:creationId xmlns:a16="http://schemas.microsoft.com/office/drawing/2014/main" id="{00000000-0008-0000-0000-00006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76200</xdr:colOff>
          <xdr:row>43</xdr:row>
          <xdr:rowOff>57150</xdr:rowOff>
        </xdr:from>
        <xdr:ext cx="1285875" cy="123825"/>
        <xdr:sp macro="" textlink="">
          <xdr:nvSpPr>
            <xdr:cNvPr id="8818" name="Check Box 2674" hidden="1">
              <a:extLst>
                <a:ext uri="{63B3BB69-23CF-44E3-9099-C40C66FF867C}">
                  <a14:compatExt spid="_x0000_s8818"/>
                </a:ext>
                <a:ext uri="{FF2B5EF4-FFF2-40B4-BE49-F238E27FC236}">
                  <a16:creationId xmlns:a16="http://schemas.microsoft.com/office/drawing/2014/main" id="{24EB1AD5-46AF-40F0-9668-BB41D0655D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76200</xdr:colOff>
          <xdr:row>44</xdr:row>
          <xdr:rowOff>57150</xdr:rowOff>
        </xdr:from>
        <xdr:ext cx="1971675" cy="123825"/>
        <xdr:sp macro="" textlink="">
          <xdr:nvSpPr>
            <xdr:cNvPr id="8819" name="Check Box 2675" hidden="1">
              <a:extLst>
                <a:ext uri="{63B3BB69-23CF-44E3-9099-C40C66FF867C}">
                  <a14:compatExt spid="_x0000_s8819"/>
                </a:ext>
                <a:ext uri="{FF2B5EF4-FFF2-40B4-BE49-F238E27FC236}">
                  <a16:creationId xmlns:a16="http://schemas.microsoft.com/office/drawing/2014/main" id="{0B976105-3A54-4A76-BCAB-6EA8EEFFD6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76200</xdr:colOff>
          <xdr:row>45</xdr:row>
          <xdr:rowOff>47625</xdr:rowOff>
        </xdr:from>
        <xdr:ext cx="1504950" cy="142875"/>
        <xdr:sp macro="" textlink="">
          <xdr:nvSpPr>
            <xdr:cNvPr id="8820" name="Check Box 2676" hidden="1">
              <a:extLst>
                <a:ext uri="{63B3BB69-23CF-44E3-9099-C40C66FF867C}">
                  <a14:compatExt spid="_x0000_s8820"/>
                </a:ext>
                <a:ext uri="{FF2B5EF4-FFF2-40B4-BE49-F238E27FC236}">
                  <a16:creationId xmlns:a16="http://schemas.microsoft.com/office/drawing/2014/main" id="{7FCCED6D-6F75-45AF-8945-9F0947E6AF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</xdr:row>
      <xdr:rowOff>66675</xdr:rowOff>
    </xdr:from>
    <xdr:to>
      <xdr:col>3</xdr:col>
      <xdr:colOff>352425</xdr:colOff>
      <xdr:row>3</xdr:row>
      <xdr:rowOff>342900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085850" y="1038225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〒</a:t>
          </a:r>
        </a:p>
      </xdr:txBody>
    </xdr:sp>
    <xdr:clientData/>
  </xdr:twoCellAnchor>
  <xdr:twoCellAnchor editAs="oneCell">
    <xdr:from>
      <xdr:col>18</xdr:col>
      <xdr:colOff>114300</xdr:colOff>
      <xdr:row>26</xdr:row>
      <xdr:rowOff>0</xdr:rowOff>
    </xdr:from>
    <xdr:to>
      <xdr:col>19</xdr:col>
      <xdr:colOff>28575</xdr:colOff>
      <xdr:row>28</xdr:row>
      <xdr:rowOff>0</xdr:rowOff>
    </xdr:to>
    <xdr:pic>
      <xdr:nvPicPr>
        <xdr:cNvPr id="7275" name="Picture 8" descr="MC900343707[1]">
          <a:extLst>
            <a:ext uri="{FF2B5EF4-FFF2-40B4-BE49-F238E27FC236}">
              <a16:creationId xmlns:a16="http://schemas.microsoft.com/office/drawing/2014/main" id="{00000000-0008-0000-01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1042035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142875</xdr:colOff>
      <xdr:row>31</xdr:row>
      <xdr:rowOff>152400</xdr:rowOff>
    </xdr:to>
    <xdr:sp macro="" textlink="">
      <xdr:nvSpPr>
        <xdr:cNvPr id="7276" name="AutoShape 10">
          <a:extLst>
            <a:ext uri="{FF2B5EF4-FFF2-40B4-BE49-F238E27FC236}">
              <a16:creationId xmlns:a16="http://schemas.microsoft.com/office/drawing/2014/main" id="{00000000-0008-0000-0100-00006C1C0000}"/>
            </a:ext>
          </a:extLst>
        </xdr:cNvPr>
        <xdr:cNvSpPr>
          <a:spLocks/>
        </xdr:cNvSpPr>
      </xdr:nvSpPr>
      <xdr:spPr bwMode="auto">
        <a:xfrm>
          <a:off x="6067425" y="10420350"/>
          <a:ext cx="142875" cy="1114425"/>
        </a:xfrm>
        <a:prstGeom prst="rightBracket">
          <a:avLst>
            <a:gd name="adj" fmla="val 214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26</xdr:row>
      <xdr:rowOff>0</xdr:rowOff>
    </xdr:from>
    <xdr:to>
      <xdr:col>17</xdr:col>
      <xdr:colOff>438150</xdr:colOff>
      <xdr:row>26</xdr:row>
      <xdr:rowOff>142875</xdr:rowOff>
    </xdr:to>
    <xdr:sp macro="" textlink="">
      <xdr:nvSpPr>
        <xdr:cNvPr id="7277" name="AutoShape 11">
          <a:extLst>
            <a:ext uri="{FF2B5EF4-FFF2-40B4-BE49-F238E27FC236}">
              <a16:creationId xmlns:a16="http://schemas.microsoft.com/office/drawing/2014/main" id="{00000000-0008-0000-0100-00006D1C0000}"/>
            </a:ext>
          </a:extLst>
        </xdr:cNvPr>
        <xdr:cNvSpPr>
          <a:spLocks/>
        </xdr:cNvSpPr>
      </xdr:nvSpPr>
      <xdr:spPr bwMode="auto">
        <a:xfrm rot="5400000">
          <a:off x="6924675" y="9610725"/>
          <a:ext cx="142875" cy="1762125"/>
        </a:xfrm>
        <a:prstGeom prst="rightBracket">
          <a:avLst>
            <a:gd name="adj" fmla="val 3391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114300</xdr:colOff>
      <xdr:row>3</xdr:row>
      <xdr:rowOff>355600</xdr:rowOff>
    </xdr:from>
    <xdr:to>
      <xdr:col>18</xdr:col>
      <xdr:colOff>419100</xdr:colOff>
      <xdr:row>3</xdr:row>
      <xdr:rowOff>508000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724525" y="1327150"/>
          <a:ext cx="259080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en-US" altLang="ja-JP" sz="1000">
              <a:latin typeface="+mn-ea"/>
              <a:ea typeface="+mn-ea"/>
            </a:rPr>
            <a:t>※</a:t>
          </a:r>
          <a:r>
            <a:rPr kumimoji="1" lang="ja-JP" altLang="en-US" sz="1000">
              <a:latin typeface="+mn-ea"/>
              <a:ea typeface="+mn-ea"/>
            </a:rPr>
            <a:t>現住所と異なる場合にご記入下さい。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5"/>
    <pageSetUpPr fitToPage="1"/>
  </sheetPr>
  <dimension ref="A1:AQ89"/>
  <sheetViews>
    <sheetView showGridLines="0" tabSelected="1" zoomScaleNormal="100" workbookViewId="0">
      <selection activeCell="AH41" sqref="AH41"/>
    </sheetView>
  </sheetViews>
  <sheetFormatPr defaultRowHeight="13.5" x14ac:dyDescent="0.15"/>
  <cols>
    <col min="1" max="13" width="4.125" style="6" customWidth="1"/>
    <col min="14" max="14" width="3.375" style="6" customWidth="1"/>
    <col min="15" max="15" width="2.125" style="6" customWidth="1"/>
    <col min="16" max="28" width="4.125" style="6" customWidth="1"/>
    <col min="29" max="29" width="3.125" style="6" customWidth="1"/>
    <col min="30" max="30" width="2.125" style="6" customWidth="1"/>
    <col min="31" max="31" width="9" style="90" customWidth="1"/>
    <col min="32" max="35" width="9" style="90"/>
    <col min="36" max="36" width="9" style="90" customWidth="1"/>
    <col min="37" max="43" width="9" style="90"/>
    <col min="44" max="16384" width="9" style="6"/>
  </cols>
  <sheetData>
    <row r="1" spans="1:30" ht="79.5" customHeight="1" x14ac:dyDescent="0.15"/>
    <row r="2" spans="1:30" ht="30" customHeight="1" x14ac:dyDescent="0.15">
      <c r="A2" s="136" t="s">
        <v>72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 s="7" customFormat="1" ht="9.75" customHeight="1" x14ac:dyDescent="0.1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</row>
    <row r="4" spans="1:30" ht="15" customHeight="1" x14ac:dyDescent="0.15">
      <c r="A4" s="8" t="s">
        <v>61</v>
      </c>
      <c r="W4" s="160"/>
      <c r="X4" s="160"/>
      <c r="Y4" s="3" t="s">
        <v>18</v>
      </c>
      <c r="Z4" s="68"/>
      <c r="AA4" s="3" t="s">
        <v>17</v>
      </c>
      <c r="AB4" s="68"/>
      <c r="AC4" s="68"/>
      <c r="AD4" s="3" t="s">
        <v>16</v>
      </c>
    </row>
    <row r="5" spans="1:30" s="9" customFormat="1" ht="18" customHeight="1" x14ac:dyDescent="0.15">
      <c r="A5" s="161" t="s">
        <v>23</v>
      </c>
      <c r="B5" s="162"/>
      <c r="C5" s="162"/>
      <c r="D5" s="163"/>
      <c r="E5" s="164"/>
      <c r="F5" s="165"/>
      <c r="G5" s="165"/>
      <c r="H5" s="165"/>
      <c r="I5" s="165"/>
      <c r="J5" s="165"/>
      <c r="K5" s="166"/>
      <c r="L5" s="181" t="s">
        <v>23</v>
      </c>
      <c r="M5" s="181"/>
      <c r="N5" s="161"/>
      <c r="O5" s="161"/>
      <c r="P5" s="182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4"/>
    </row>
    <row r="6" spans="1:30" s="7" customFormat="1" ht="23.25" customHeight="1" x14ac:dyDescent="0.15">
      <c r="A6" s="188" t="s">
        <v>10</v>
      </c>
      <c r="B6" s="138"/>
      <c r="C6" s="138"/>
      <c r="D6" s="139"/>
      <c r="E6" s="177"/>
      <c r="F6" s="172"/>
      <c r="G6" s="172"/>
      <c r="H6" s="172"/>
      <c r="I6" s="172"/>
      <c r="J6" s="172"/>
      <c r="K6" s="173"/>
      <c r="L6" s="188" t="s">
        <v>11</v>
      </c>
      <c r="M6" s="138"/>
      <c r="N6" s="138"/>
      <c r="O6" s="138"/>
      <c r="P6" s="201"/>
      <c r="Q6" s="202"/>
      <c r="R6" s="202"/>
      <c r="S6" s="202"/>
      <c r="T6" s="202"/>
      <c r="U6" s="202"/>
      <c r="V6" s="202"/>
      <c r="W6" s="203"/>
      <c r="X6" s="157" t="s">
        <v>12</v>
      </c>
      <c r="Y6" s="158"/>
      <c r="Z6" s="185"/>
      <c r="AA6" s="186"/>
      <c r="AB6" s="186"/>
      <c r="AC6" s="186"/>
      <c r="AD6" s="187"/>
    </row>
    <row r="7" spans="1:30" s="7" customFormat="1" ht="13.35" customHeight="1" x14ac:dyDescent="0.15">
      <c r="A7" s="140"/>
      <c r="B7" s="141"/>
      <c r="C7" s="141"/>
      <c r="D7" s="142"/>
      <c r="E7" s="178"/>
      <c r="F7" s="179"/>
      <c r="G7" s="179"/>
      <c r="H7" s="179"/>
      <c r="I7" s="179"/>
      <c r="J7" s="179"/>
      <c r="K7" s="180"/>
      <c r="L7" s="140"/>
      <c r="M7" s="141"/>
      <c r="N7" s="141"/>
      <c r="O7" s="141"/>
      <c r="P7" s="204"/>
      <c r="Q7" s="205"/>
      <c r="R7" s="205"/>
      <c r="S7" s="205"/>
      <c r="T7" s="205"/>
      <c r="U7" s="205"/>
      <c r="V7" s="205"/>
      <c r="W7" s="206"/>
      <c r="X7" s="167" t="s">
        <v>13</v>
      </c>
      <c r="Y7" s="168"/>
      <c r="Z7" s="171"/>
      <c r="AA7" s="172"/>
      <c r="AB7" s="172"/>
      <c r="AC7" s="172"/>
      <c r="AD7" s="173"/>
    </row>
    <row r="8" spans="1:30" s="7" customFormat="1" ht="9.9499999999999993" customHeight="1" x14ac:dyDescent="0.15">
      <c r="A8" s="169"/>
      <c r="B8" s="189"/>
      <c r="C8" s="189"/>
      <c r="D8" s="190"/>
      <c r="E8" s="191" t="s">
        <v>44</v>
      </c>
      <c r="F8" s="192"/>
      <c r="G8" s="199"/>
      <c r="H8" s="199"/>
      <c r="I8" s="199"/>
      <c r="J8" s="199"/>
      <c r="K8" s="200"/>
      <c r="L8" s="169"/>
      <c r="M8" s="189"/>
      <c r="N8" s="189"/>
      <c r="O8" s="189"/>
      <c r="P8" s="207"/>
      <c r="Q8" s="208"/>
      <c r="R8" s="208"/>
      <c r="S8" s="208"/>
      <c r="T8" s="208"/>
      <c r="U8" s="208"/>
      <c r="V8" s="208"/>
      <c r="W8" s="209"/>
      <c r="X8" s="169"/>
      <c r="Y8" s="170"/>
      <c r="Z8" s="174"/>
      <c r="AA8" s="175"/>
      <c r="AB8" s="175"/>
      <c r="AC8" s="175"/>
      <c r="AD8" s="176"/>
    </row>
    <row r="9" spans="1:30" ht="30" customHeight="1" x14ac:dyDescent="0.15">
      <c r="A9" s="137" t="s">
        <v>14</v>
      </c>
      <c r="B9" s="138"/>
      <c r="C9" s="138"/>
      <c r="D9" s="139"/>
      <c r="E9" s="79" t="s">
        <v>22</v>
      </c>
      <c r="F9" s="146"/>
      <c r="G9" s="147"/>
      <c r="H9" s="148"/>
      <c r="I9" s="193" t="s">
        <v>160</v>
      </c>
      <c r="J9" s="194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100"/>
    </row>
    <row r="10" spans="1:30" ht="30" customHeight="1" x14ac:dyDescent="0.15">
      <c r="A10" s="140"/>
      <c r="B10" s="141"/>
      <c r="C10" s="141"/>
      <c r="D10" s="142"/>
      <c r="E10" s="133" t="s">
        <v>21</v>
      </c>
      <c r="F10" s="135"/>
      <c r="G10" s="149"/>
      <c r="H10" s="150"/>
      <c r="I10" s="150"/>
      <c r="J10" s="150"/>
      <c r="K10" s="150"/>
      <c r="L10" s="150"/>
      <c r="M10" s="150"/>
      <c r="N10" s="150"/>
      <c r="O10" s="150"/>
      <c r="P10" s="150"/>
      <c r="Q10" s="151"/>
      <c r="R10" s="152" t="s">
        <v>20</v>
      </c>
      <c r="S10" s="153"/>
      <c r="T10" s="149"/>
      <c r="U10" s="150"/>
      <c r="V10" s="150"/>
      <c r="W10" s="150"/>
      <c r="X10" s="150"/>
      <c r="Y10" s="150"/>
      <c r="Z10" s="150"/>
      <c r="AA10" s="150"/>
      <c r="AB10" s="150"/>
      <c r="AC10" s="150"/>
      <c r="AD10" s="151"/>
    </row>
    <row r="11" spans="1:30" ht="30" customHeight="1" x14ac:dyDescent="0.15">
      <c r="A11" s="143"/>
      <c r="B11" s="144"/>
      <c r="C11" s="144"/>
      <c r="D11" s="145"/>
      <c r="E11" s="133" t="s">
        <v>19</v>
      </c>
      <c r="F11" s="134"/>
      <c r="G11" s="134"/>
      <c r="H11" s="135"/>
      <c r="I11" s="154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6"/>
    </row>
    <row r="12" spans="1:30" ht="9.9499999999999993" customHeight="1" x14ac:dyDescent="0.15">
      <c r="A12" s="46" t="s">
        <v>42</v>
      </c>
    </row>
    <row r="13" spans="1:30" ht="9.9499999999999993" customHeight="1" x14ac:dyDescent="0.15">
      <c r="A13" s="46" t="s">
        <v>71</v>
      </c>
    </row>
    <row r="14" spans="1:30" ht="15.75" customHeight="1" x14ac:dyDescent="0.15">
      <c r="A14" s="8" t="s">
        <v>0</v>
      </c>
    </row>
    <row r="15" spans="1:30" ht="15.75" customHeight="1" x14ac:dyDescent="0.15">
      <c r="A15" s="195" t="s">
        <v>62</v>
      </c>
      <c r="B15" s="94"/>
      <c r="C15" s="94"/>
      <c r="D15" s="94"/>
      <c r="E15" s="94"/>
      <c r="F15" s="94"/>
      <c r="G15" s="54" t="s">
        <v>60</v>
      </c>
      <c r="H15" s="52"/>
      <c r="I15" s="53"/>
      <c r="J15" s="53"/>
      <c r="K15" s="53"/>
      <c r="L15" s="52"/>
      <c r="M15" s="52"/>
      <c r="N15" s="52"/>
      <c r="O15" s="55"/>
      <c r="P15" s="93" t="s">
        <v>66</v>
      </c>
      <c r="Q15" s="94"/>
      <c r="R15" s="94"/>
      <c r="S15" s="94"/>
      <c r="T15" s="94"/>
      <c r="U15" s="52"/>
      <c r="V15" s="54" t="s">
        <v>53</v>
      </c>
      <c r="W15" s="52"/>
      <c r="X15" s="52"/>
      <c r="Y15" s="52"/>
      <c r="Z15" s="52"/>
      <c r="AA15" s="52"/>
      <c r="AB15" s="52"/>
      <c r="AC15" s="52"/>
      <c r="AD15" s="55"/>
    </row>
    <row r="16" spans="1:30" ht="15.75" customHeight="1" x14ac:dyDescent="0.15">
      <c r="A16" s="56"/>
      <c r="B16" s="196" t="s">
        <v>63</v>
      </c>
      <c r="C16" s="196"/>
      <c r="D16" s="196"/>
      <c r="E16" s="196"/>
      <c r="F16" s="11"/>
      <c r="G16" s="11"/>
      <c r="H16" s="11"/>
      <c r="I16" s="11"/>
      <c r="J16" s="11"/>
      <c r="K16" s="11"/>
      <c r="L16" s="11"/>
      <c r="M16" s="11"/>
      <c r="N16" s="11"/>
      <c r="O16" s="57"/>
      <c r="P16" s="26"/>
      <c r="Q16" s="196" t="s">
        <v>70</v>
      </c>
      <c r="R16" s="196"/>
      <c r="S16" s="196"/>
      <c r="T16" s="26" t="s">
        <v>47</v>
      </c>
      <c r="U16" s="26"/>
      <c r="V16" s="26"/>
      <c r="W16" s="26"/>
      <c r="X16" s="197" t="s">
        <v>79</v>
      </c>
      <c r="Y16" s="197"/>
      <c r="Z16" s="197"/>
      <c r="AA16" s="197"/>
      <c r="AB16" s="197"/>
      <c r="AC16" s="197"/>
      <c r="AD16" s="57"/>
    </row>
    <row r="17" spans="1:30" ht="15.75" customHeight="1" x14ac:dyDescent="0.15">
      <c r="A17" s="56"/>
      <c r="B17" s="47"/>
      <c r="C17" s="26" t="s">
        <v>47</v>
      </c>
      <c r="D17" s="26"/>
      <c r="E17" s="26"/>
      <c r="F17" s="26"/>
      <c r="G17" s="11"/>
      <c r="H17" s="11"/>
      <c r="I17" s="26"/>
      <c r="J17" s="48" t="s">
        <v>48</v>
      </c>
      <c r="K17" s="26"/>
      <c r="L17" s="11"/>
      <c r="M17" s="11"/>
      <c r="N17" s="11"/>
      <c r="O17" s="57"/>
      <c r="P17" s="97"/>
      <c r="Q17" s="98"/>
      <c r="R17" s="11"/>
      <c r="S17" s="49" t="s">
        <v>49</v>
      </c>
      <c r="T17" s="198"/>
      <c r="U17" s="198"/>
      <c r="V17" s="67" t="s">
        <v>50</v>
      </c>
      <c r="W17" s="26"/>
      <c r="X17" s="102" t="s">
        <v>80</v>
      </c>
      <c r="Y17" s="102"/>
      <c r="Z17" s="102"/>
      <c r="AA17" s="102"/>
      <c r="AB17" s="102"/>
      <c r="AC17" s="102"/>
      <c r="AD17" s="57"/>
    </row>
    <row r="18" spans="1:30" ht="15.75" customHeight="1" x14ac:dyDescent="0.15">
      <c r="A18" s="112"/>
      <c r="B18" s="113"/>
      <c r="C18" s="113"/>
      <c r="D18" s="78"/>
      <c r="E18" s="49" t="s">
        <v>49</v>
      </c>
      <c r="F18" s="116"/>
      <c r="G18" s="116"/>
      <c r="H18" s="67" t="s">
        <v>50</v>
      </c>
      <c r="I18" s="26"/>
      <c r="J18" s="96"/>
      <c r="K18" s="96"/>
      <c r="L18" s="96"/>
      <c r="M18" s="96"/>
      <c r="N18" s="96"/>
      <c r="O18" s="57"/>
      <c r="P18" s="97"/>
      <c r="Q18" s="95"/>
      <c r="R18" s="95"/>
      <c r="S18" s="50" t="s">
        <v>51</v>
      </c>
      <c r="T18" s="198"/>
      <c r="U18" s="198"/>
      <c r="V18" s="50" t="s">
        <v>52</v>
      </c>
      <c r="W18" s="26"/>
      <c r="X18" s="102" t="s">
        <v>81</v>
      </c>
      <c r="Y18" s="102"/>
      <c r="Z18" s="102"/>
      <c r="AA18" s="102"/>
      <c r="AB18" s="102"/>
      <c r="AC18" s="102"/>
      <c r="AD18" s="57"/>
    </row>
    <row r="19" spans="1:30" ht="15.75" customHeight="1" x14ac:dyDescent="0.15">
      <c r="A19" s="114"/>
      <c r="B19" s="115"/>
      <c r="C19" s="115"/>
      <c r="D19" s="115"/>
      <c r="E19" s="60" t="s">
        <v>51</v>
      </c>
      <c r="F19" s="117"/>
      <c r="G19" s="117"/>
      <c r="H19" s="60" t="s">
        <v>52</v>
      </c>
      <c r="I19" s="61"/>
      <c r="J19" s="119"/>
      <c r="K19" s="119"/>
      <c r="L19" s="119"/>
      <c r="M19" s="119"/>
      <c r="N19" s="119"/>
      <c r="O19" s="62"/>
      <c r="P19" s="26"/>
      <c r="Q19" s="26" t="s">
        <v>54</v>
      </c>
      <c r="R19" s="26"/>
      <c r="S19" s="11"/>
      <c r="T19" s="50"/>
      <c r="U19" s="126"/>
      <c r="V19" s="126"/>
      <c r="W19" s="126"/>
      <c r="X19" s="126"/>
      <c r="Y19" s="126"/>
      <c r="Z19" s="126"/>
      <c r="AA19" s="126"/>
      <c r="AB19" s="126"/>
      <c r="AC19" s="126"/>
      <c r="AD19" s="57"/>
    </row>
    <row r="20" spans="1:30" ht="15.75" customHeight="1" x14ac:dyDescent="0.15">
      <c r="A20" s="63"/>
      <c r="B20" s="110" t="s">
        <v>82</v>
      </c>
      <c r="C20" s="110"/>
      <c r="D20" s="110"/>
      <c r="E20" s="110"/>
      <c r="F20" s="53"/>
      <c r="G20" s="52"/>
      <c r="H20" s="52"/>
      <c r="I20" s="53"/>
      <c r="J20" s="53"/>
      <c r="K20" s="53"/>
      <c r="L20" s="52"/>
      <c r="M20" s="52"/>
      <c r="N20" s="52"/>
      <c r="O20" s="55"/>
      <c r="P20" s="93" t="s">
        <v>67</v>
      </c>
      <c r="Q20" s="94"/>
      <c r="R20" s="94"/>
      <c r="S20" s="94"/>
      <c r="T20" s="94"/>
      <c r="U20" s="53"/>
      <c r="V20" s="54" t="s">
        <v>55</v>
      </c>
      <c r="W20" s="53"/>
      <c r="X20" s="53"/>
      <c r="Y20" s="53"/>
      <c r="Z20" s="53"/>
      <c r="AA20" s="53"/>
      <c r="AB20" s="52"/>
      <c r="AC20" s="52"/>
      <c r="AD20" s="55"/>
    </row>
    <row r="21" spans="1:30" ht="15.75" customHeight="1" x14ac:dyDescent="0.15">
      <c r="A21" s="56"/>
      <c r="B21" s="47"/>
      <c r="C21" s="26" t="s">
        <v>47</v>
      </c>
      <c r="D21" s="26"/>
      <c r="E21" s="26"/>
      <c r="F21" s="26"/>
      <c r="G21" s="11"/>
      <c r="H21" s="11"/>
      <c r="I21" s="26"/>
      <c r="J21" s="26" t="s">
        <v>48</v>
      </c>
      <c r="K21" s="26"/>
      <c r="L21" s="11"/>
      <c r="M21" s="11"/>
      <c r="N21" s="11"/>
      <c r="O21" s="57"/>
      <c r="P21" s="56"/>
      <c r="Q21" s="102" t="s">
        <v>73</v>
      </c>
      <c r="R21" s="102"/>
      <c r="S21" s="11"/>
      <c r="T21" s="26" t="s">
        <v>56</v>
      </c>
      <c r="U21" s="11"/>
      <c r="V21" s="26"/>
      <c r="W21" s="95"/>
      <c r="X21" s="95"/>
      <c r="Y21" s="95"/>
      <c r="Z21" s="95"/>
      <c r="AA21" s="95"/>
      <c r="AB21" s="95"/>
      <c r="AC21" s="95"/>
      <c r="AD21" s="57"/>
    </row>
    <row r="22" spans="1:30" ht="15.75" customHeight="1" x14ac:dyDescent="0.15">
      <c r="A22" s="112"/>
      <c r="B22" s="113"/>
      <c r="C22" s="113"/>
      <c r="D22" s="2"/>
      <c r="E22" s="49" t="s">
        <v>49</v>
      </c>
      <c r="F22" s="116"/>
      <c r="G22" s="116"/>
      <c r="H22" s="67" t="s">
        <v>50</v>
      </c>
      <c r="I22" s="26"/>
      <c r="J22" s="127"/>
      <c r="K22" s="127"/>
      <c r="L22" s="127"/>
      <c r="M22" s="127"/>
      <c r="N22" s="127"/>
      <c r="O22" s="57"/>
      <c r="P22" s="56"/>
      <c r="Q22" s="102" t="s">
        <v>74</v>
      </c>
      <c r="R22" s="102"/>
      <c r="S22" s="11"/>
      <c r="T22" s="26" t="s">
        <v>59</v>
      </c>
      <c r="U22" s="26"/>
      <c r="V22" s="26"/>
      <c r="W22" s="95"/>
      <c r="X22" s="95"/>
      <c r="Y22" s="95"/>
      <c r="Z22" s="95"/>
      <c r="AA22" s="95"/>
      <c r="AB22" s="95"/>
      <c r="AC22" s="95"/>
      <c r="AD22" s="57"/>
    </row>
    <row r="23" spans="1:30" ht="15.75" customHeight="1" x14ac:dyDescent="0.15">
      <c r="A23" s="114"/>
      <c r="B23" s="115"/>
      <c r="C23" s="115"/>
      <c r="D23" s="115"/>
      <c r="E23" s="60" t="s">
        <v>51</v>
      </c>
      <c r="F23" s="117"/>
      <c r="G23" s="117"/>
      <c r="H23" s="60" t="s">
        <v>52</v>
      </c>
      <c r="I23" s="61"/>
      <c r="J23" s="101"/>
      <c r="K23" s="101"/>
      <c r="L23" s="101"/>
      <c r="M23" s="101"/>
      <c r="N23" s="101"/>
      <c r="O23" s="62"/>
      <c r="P23" s="58"/>
      <c r="Q23" s="61"/>
      <c r="R23" s="61"/>
      <c r="S23" s="59"/>
      <c r="T23" s="61"/>
      <c r="U23" s="61"/>
      <c r="V23" s="61"/>
      <c r="W23" s="122"/>
      <c r="X23" s="122"/>
      <c r="Y23" s="122"/>
      <c r="Z23" s="122"/>
      <c r="AA23" s="122"/>
      <c r="AB23" s="122"/>
      <c r="AC23" s="122"/>
      <c r="AD23" s="62"/>
    </row>
    <row r="24" spans="1:30" ht="15.75" customHeight="1" x14ac:dyDescent="0.15">
      <c r="A24" s="63"/>
      <c r="B24" s="110" t="s">
        <v>64</v>
      </c>
      <c r="C24" s="110"/>
      <c r="D24" s="110"/>
      <c r="E24" s="110"/>
      <c r="F24" s="53"/>
      <c r="G24" s="52"/>
      <c r="H24" s="52"/>
      <c r="I24" s="53"/>
      <c r="J24" s="53"/>
      <c r="K24" s="53"/>
      <c r="L24" s="52"/>
      <c r="M24" s="52"/>
      <c r="N24" s="52"/>
      <c r="O24" s="55"/>
      <c r="P24" s="93" t="s">
        <v>68</v>
      </c>
      <c r="Q24" s="128"/>
      <c r="R24" s="128"/>
      <c r="S24" s="128"/>
      <c r="T24" s="128"/>
      <c r="U24" s="128"/>
      <c r="V24" s="54" t="s">
        <v>55</v>
      </c>
      <c r="W24" s="53"/>
      <c r="X24" s="53"/>
      <c r="Y24" s="53"/>
      <c r="Z24" s="53"/>
      <c r="AA24" s="53"/>
      <c r="AB24" s="52"/>
      <c r="AC24" s="52"/>
      <c r="AD24" s="55"/>
    </row>
    <row r="25" spans="1:30" ht="15.75" customHeight="1" x14ac:dyDescent="0.15">
      <c r="A25" s="56"/>
      <c r="B25" s="47"/>
      <c r="C25" s="26" t="s">
        <v>47</v>
      </c>
      <c r="D25" s="26"/>
      <c r="E25" s="26"/>
      <c r="F25" s="26"/>
      <c r="G25" s="11"/>
      <c r="H25" s="11"/>
      <c r="I25" s="26"/>
      <c r="J25" s="48" t="s">
        <v>48</v>
      </c>
      <c r="K25" s="26"/>
      <c r="L25" s="11"/>
      <c r="M25" s="11"/>
      <c r="N25" s="11"/>
      <c r="O25" s="57"/>
      <c r="P25" s="56"/>
      <c r="Q25" s="102" t="s">
        <v>75</v>
      </c>
      <c r="R25" s="102"/>
      <c r="S25" s="102"/>
      <c r="T25" s="26" t="s">
        <v>57</v>
      </c>
      <c r="U25" s="11"/>
      <c r="V25" s="26"/>
      <c r="W25" s="26"/>
      <c r="X25" s="26"/>
      <c r="Y25" s="26"/>
      <c r="Z25" s="26"/>
      <c r="AA25" s="26"/>
      <c r="AB25" s="11"/>
      <c r="AC25" s="11"/>
      <c r="AD25" s="57"/>
    </row>
    <row r="26" spans="1:30" ht="15.75" customHeight="1" x14ac:dyDescent="0.15">
      <c r="A26" s="131"/>
      <c r="B26" s="96"/>
      <c r="C26" s="96"/>
      <c r="D26" s="77"/>
      <c r="E26" s="49" t="s">
        <v>49</v>
      </c>
      <c r="F26" s="129"/>
      <c r="G26" s="129"/>
      <c r="H26" s="67" t="s">
        <v>50</v>
      </c>
      <c r="I26" s="26"/>
      <c r="J26" s="127"/>
      <c r="K26" s="127"/>
      <c r="L26" s="127"/>
      <c r="M26" s="127"/>
      <c r="N26" s="127"/>
      <c r="O26" s="57"/>
      <c r="P26" s="56"/>
      <c r="Q26" s="111" t="s">
        <v>76</v>
      </c>
      <c r="R26" s="111"/>
      <c r="S26" s="111"/>
      <c r="T26" s="26"/>
      <c r="U26" s="95"/>
      <c r="V26" s="95"/>
      <c r="W26" s="95"/>
      <c r="X26" s="95"/>
      <c r="Y26" s="95"/>
      <c r="Z26" s="95"/>
      <c r="AA26" s="95"/>
      <c r="AB26" s="95"/>
      <c r="AC26" s="95"/>
      <c r="AD26" s="57"/>
    </row>
    <row r="27" spans="1:30" ht="15.75" customHeight="1" x14ac:dyDescent="0.15">
      <c r="A27" s="118"/>
      <c r="B27" s="119"/>
      <c r="C27" s="119"/>
      <c r="D27" s="119"/>
      <c r="E27" s="60" t="s">
        <v>51</v>
      </c>
      <c r="F27" s="130"/>
      <c r="G27" s="130"/>
      <c r="H27" s="60" t="s">
        <v>52</v>
      </c>
      <c r="I27" s="61"/>
      <c r="J27" s="101"/>
      <c r="K27" s="101"/>
      <c r="L27" s="101"/>
      <c r="M27" s="101"/>
      <c r="N27" s="101"/>
      <c r="O27" s="62"/>
      <c r="P27" s="58"/>
      <c r="Q27" s="61"/>
      <c r="R27" s="61"/>
      <c r="S27" s="59"/>
      <c r="T27" s="61"/>
      <c r="U27" s="109"/>
      <c r="V27" s="109"/>
      <c r="W27" s="109"/>
      <c r="X27" s="109"/>
      <c r="Y27" s="109"/>
      <c r="Z27" s="109"/>
      <c r="AA27" s="109"/>
      <c r="AB27" s="109"/>
      <c r="AC27" s="109"/>
      <c r="AD27" s="62"/>
    </row>
    <row r="28" spans="1:30" ht="15.75" customHeight="1" x14ac:dyDescent="0.15">
      <c r="A28" s="63"/>
      <c r="B28" s="110" t="s">
        <v>65</v>
      </c>
      <c r="C28" s="110"/>
      <c r="D28" s="110"/>
      <c r="E28" s="110"/>
      <c r="F28" s="53"/>
      <c r="G28" s="52"/>
      <c r="H28" s="52"/>
      <c r="I28" s="53"/>
      <c r="J28" s="53"/>
      <c r="K28" s="53"/>
      <c r="L28" s="52"/>
      <c r="M28" s="52"/>
      <c r="N28" s="52"/>
      <c r="O28" s="55"/>
      <c r="P28" s="93" t="s">
        <v>69</v>
      </c>
      <c r="Q28" s="94"/>
      <c r="R28" s="94"/>
      <c r="S28" s="94"/>
      <c r="T28" s="94"/>
      <c r="U28" s="53"/>
      <c r="V28" s="54" t="s">
        <v>55</v>
      </c>
      <c r="W28" s="53"/>
      <c r="X28" s="53"/>
      <c r="Y28" s="53"/>
      <c r="Z28" s="53"/>
      <c r="AA28" s="53"/>
      <c r="AB28" s="52"/>
      <c r="AC28" s="52"/>
      <c r="AD28" s="55"/>
    </row>
    <row r="29" spans="1:30" ht="15.75" customHeight="1" x14ac:dyDescent="0.15">
      <c r="A29" s="56"/>
      <c r="B29" s="47"/>
      <c r="C29" s="26" t="s">
        <v>47</v>
      </c>
      <c r="D29" s="26"/>
      <c r="E29" s="26"/>
      <c r="F29" s="26"/>
      <c r="G29" s="11"/>
      <c r="H29" s="11"/>
      <c r="I29" s="26"/>
      <c r="J29" s="26" t="s">
        <v>48</v>
      </c>
      <c r="K29" s="26"/>
      <c r="L29" s="11"/>
      <c r="M29" s="11"/>
      <c r="N29" s="11"/>
      <c r="O29" s="57"/>
      <c r="P29" s="56"/>
      <c r="Q29" s="102" t="s">
        <v>77</v>
      </c>
      <c r="R29" s="102"/>
      <c r="S29" s="102"/>
      <c r="T29" s="26" t="s">
        <v>58</v>
      </c>
      <c r="U29" s="26"/>
      <c r="V29" s="26"/>
      <c r="W29" s="95"/>
      <c r="X29" s="95"/>
      <c r="Y29" s="95"/>
      <c r="Z29" s="95"/>
      <c r="AA29" s="95"/>
      <c r="AB29" s="95"/>
      <c r="AC29" s="95"/>
      <c r="AD29" s="57"/>
    </row>
    <row r="30" spans="1:30" ht="15.75" customHeight="1" x14ac:dyDescent="0.15">
      <c r="A30" s="112"/>
      <c r="B30" s="113"/>
      <c r="C30" s="113"/>
      <c r="D30" s="2"/>
      <c r="E30" s="49" t="s">
        <v>49</v>
      </c>
      <c r="F30" s="116"/>
      <c r="G30" s="116"/>
      <c r="H30" s="67" t="s">
        <v>50</v>
      </c>
      <c r="I30" s="26"/>
      <c r="J30" s="96"/>
      <c r="K30" s="96"/>
      <c r="L30" s="96"/>
      <c r="M30" s="96"/>
      <c r="N30" s="96"/>
      <c r="O30" s="57"/>
      <c r="P30" s="56"/>
      <c r="Q30" s="111" t="s">
        <v>78</v>
      </c>
      <c r="R30" s="111"/>
      <c r="S30" s="111"/>
      <c r="T30" s="26" t="s">
        <v>56</v>
      </c>
      <c r="U30" s="26"/>
      <c r="V30" s="26"/>
      <c r="W30" s="95"/>
      <c r="X30" s="95"/>
      <c r="Y30" s="95"/>
      <c r="Z30" s="95"/>
      <c r="AA30" s="95"/>
      <c r="AB30" s="95"/>
      <c r="AC30" s="95"/>
      <c r="AD30" s="57"/>
    </row>
    <row r="31" spans="1:30" ht="15.75" customHeight="1" x14ac:dyDescent="0.15">
      <c r="A31" s="114"/>
      <c r="B31" s="115"/>
      <c r="C31" s="115"/>
      <c r="D31" s="115"/>
      <c r="E31" s="60" t="s">
        <v>51</v>
      </c>
      <c r="F31" s="117"/>
      <c r="G31" s="117"/>
      <c r="H31" s="60" t="s">
        <v>52</v>
      </c>
      <c r="I31" s="61"/>
      <c r="J31" s="119"/>
      <c r="K31" s="119"/>
      <c r="L31" s="119"/>
      <c r="M31" s="119"/>
      <c r="N31" s="119"/>
      <c r="O31" s="62"/>
      <c r="P31" s="64"/>
      <c r="Q31" s="59"/>
      <c r="R31" s="59"/>
      <c r="S31" s="59"/>
      <c r="T31" s="59"/>
      <c r="U31" s="59"/>
      <c r="V31" s="59"/>
      <c r="W31" s="122"/>
      <c r="X31" s="122"/>
      <c r="Y31" s="122"/>
      <c r="Z31" s="122"/>
      <c r="AA31" s="122"/>
      <c r="AB31" s="122"/>
      <c r="AC31" s="122"/>
      <c r="AD31" s="62"/>
    </row>
    <row r="32" spans="1:30" ht="6" customHeight="1" x14ac:dyDescent="0.15">
      <c r="A32" s="8"/>
      <c r="Q32" s="11"/>
      <c r="R32" s="11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65"/>
      <c r="AD32" s="2"/>
    </row>
    <row r="33" spans="1:30" ht="15.75" customHeight="1" x14ac:dyDescent="0.15">
      <c r="A33" s="8" t="s">
        <v>24</v>
      </c>
      <c r="Q33" s="11"/>
      <c r="R33" s="11"/>
      <c r="S33" s="6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2"/>
    </row>
    <row r="34" spans="1:30" ht="18" customHeight="1" x14ac:dyDescent="0.15">
      <c r="A34" s="10"/>
      <c r="B34" s="6" t="s">
        <v>2</v>
      </c>
      <c r="E34" s="6" t="s">
        <v>3</v>
      </c>
      <c r="I34" s="6" t="s">
        <v>5</v>
      </c>
      <c r="N34" s="6" t="s">
        <v>4</v>
      </c>
      <c r="R34" s="6" t="s">
        <v>1</v>
      </c>
      <c r="T34" s="123"/>
      <c r="U34" s="124"/>
      <c r="V34" s="124"/>
      <c r="W34" s="124"/>
      <c r="X34" s="124"/>
      <c r="Y34" s="124"/>
      <c r="Z34" s="124"/>
      <c r="AA34" s="124"/>
      <c r="AB34" s="124"/>
      <c r="AC34" s="124"/>
    </row>
    <row r="35" spans="1:30" ht="6" customHeight="1" x14ac:dyDescent="0.15"/>
    <row r="36" spans="1:30" ht="15.75" customHeight="1" x14ac:dyDescent="0.15">
      <c r="B36" s="8" t="s">
        <v>6</v>
      </c>
      <c r="P36" s="8" t="s">
        <v>7</v>
      </c>
    </row>
    <row r="37" spans="1:30" ht="24" customHeight="1" x14ac:dyDescent="0.15">
      <c r="A37" s="121" t="s">
        <v>83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Q37" s="51" t="s">
        <v>43</v>
      </c>
      <c r="R37" s="12"/>
      <c r="S37" s="12"/>
      <c r="T37" s="12"/>
      <c r="U37" s="12"/>
      <c r="V37" s="12"/>
      <c r="W37" s="12"/>
      <c r="X37" s="12"/>
      <c r="AA37" s="1"/>
      <c r="AB37" s="1"/>
      <c r="AC37" s="66"/>
      <c r="AD37" s="1"/>
    </row>
    <row r="38" spans="1:30" ht="15.75" customHeight="1" x14ac:dyDescent="0.15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6" t="s">
        <v>8</v>
      </c>
      <c r="R38" s="108"/>
      <c r="S38" s="108"/>
      <c r="T38" s="108"/>
      <c r="U38" s="108"/>
      <c r="V38" s="108"/>
      <c r="W38" s="108"/>
      <c r="X38" s="108"/>
      <c r="Y38" s="6" t="s">
        <v>15</v>
      </c>
      <c r="AA38" s="108"/>
      <c r="AB38" s="108"/>
      <c r="AC38" s="108"/>
      <c r="AD38" s="1"/>
    </row>
    <row r="39" spans="1:30" ht="14.25" customHeight="1" x14ac:dyDescent="0.1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6" t="s">
        <v>8</v>
      </c>
      <c r="R39" s="108"/>
      <c r="S39" s="108"/>
      <c r="T39" s="108"/>
      <c r="U39" s="108"/>
      <c r="V39" s="108"/>
      <c r="W39" s="108"/>
      <c r="X39" s="108"/>
      <c r="Y39" s="6" t="s">
        <v>15</v>
      </c>
      <c r="AA39" s="108"/>
      <c r="AB39" s="108"/>
      <c r="AC39" s="108"/>
      <c r="AD39" s="1"/>
    </row>
    <row r="40" spans="1:30" ht="15" customHeight="1" x14ac:dyDescent="0.15"/>
    <row r="41" spans="1:30" ht="15.75" customHeight="1" x14ac:dyDescent="0.15">
      <c r="A41" s="8" t="s">
        <v>9</v>
      </c>
    </row>
    <row r="42" spans="1:30" ht="18" customHeight="1" x14ac:dyDescent="0.15">
      <c r="A42" s="10"/>
      <c r="B42" s="120" t="s">
        <v>161</v>
      </c>
      <c r="C42" s="120"/>
      <c r="D42" s="120"/>
      <c r="E42" s="120"/>
      <c r="F42" s="120"/>
      <c r="G42" s="120"/>
      <c r="H42" s="120"/>
      <c r="I42" s="120"/>
      <c r="J42" s="10"/>
      <c r="K42" s="103" t="s">
        <v>85</v>
      </c>
      <c r="L42" s="103"/>
      <c r="M42" s="103"/>
      <c r="N42" s="103"/>
      <c r="O42" s="103"/>
      <c r="P42" s="103"/>
      <c r="Q42" s="103"/>
      <c r="R42" s="103"/>
      <c r="S42" s="103"/>
      <c r="T42" s="10"/>
      <c r="U42" s="132" t="s">
        <v>176</v>
      </c>
      <c r="V42" s="132"/>
      <c r="W42" s="132"/>
      <c r="X42" s="132"/>
      <c r="Y42" s="132"/>
      <c r="Z42" s="132"/>
      <c r="AA42" s="132"/>
      <c r="AB42" s="132"/>
      <c r="AC42" s="44"/>
      <c r="AD42" s="44"/>
    </row>
    <row r="43" spans="1:30" ht="18" customHeight="1" x14ac:dyDescent="0.15">
      <c r="A43" s="10"/>
      <c r="B43" s="92" t="s">
        <v>171</v>
      </c>
      <c r="C43" s="92"/>
      <c r="D43" s="92"/>
      <c r="E43" s="92"/>
      <c r="F43" s="92"/>
      <c r="G43" s="92"/>
      <c r="H43" s="92"/>
      <c r="I43" s="92"/>
      <c r="J43" s="10"/>
      <c r="K43" s="103" t="s">
        <v>86</v>
      </c>
      <c r="L43" s="103"/>
      <c r="M43" s="103"/>
      <c r="N43" s="103"/>
      <c r="O43" s="103"/>
      <c r="P43" s="103"/>
      <c r="Q43" s="103"/>
      <c r="R43" s="103"/>
      <c r="S43" s="103"/>
      <c r="T43" s="10"/>
      <c r="U43" s="132" t="s">
        <v>178</v>
      </c>
      <c r="V43" s="132"/>
      <c r="W43" s="132"/>
      <c r="X43" s="132"/>
      <c r="Y43" s="132"/>
      <c r="Z43" s="132"/>
      <c r="AA43" s="132"/>
      <c r="AB43" s="132"/>
      <c r="AC43" s="44"/>
      <c r="AD43" s="44"/>
    </row>
    <row r="44" spans="1:30" ht="18" customHeight="1" x14ac:dyDescent="0.15">
      <c r="A44" s="10"/>
      <c r="B44" s="92" t="s">
        <v>170</v>
      </c>
      <c r="C44" s="92"/>
      <c r="D44" s="92"/>
      <c r="E44" s="92"/>
      <c r="F44" s="92"/>
      <c r="G44" s="92"/>
      <c r="H44" s="92"/>
      <c r="I44" s="92"/>
      <c r="J44" s="10"/>
      <c r="K44" s="104" t="s">
        <v>87</v>
      </c>
      <c r="L44" s="104"/>
      <c r="M44" s="104"/>
      <c r="N44" s="104"/>
      <c r="O44" s="104"/>
      <c r="P44" s="104"/>
      <c r="Q44" s="104"/>
      <c r="R44" s="104"/>
      <c r="S44" s="104"/>
      <c r="T44" s="10"/>
      <c r="U44" s="132" t="s">
        <v>179</v>
      </c>
      <c r="V44" s="132"/>
      <c r="W44" s="132"/>
      <c r="X44" s="132"/>
      <c r="Y44" s="132"/>
      <c r="Z44" s="132"/>
      <c r="AA44" s="132"/>
      <c r="AB44" s="132"/>
      <c r="AC44" s="44"/>
      <c r="AD44" s="44"/>
    </row>
    <row r="45" spans="1:30" ht="18" customHeight="1" x14ac:dyDescent="0.15">
      <c r="A45" s="10"/>
      <c r="B45" s="92" t="s">
        <v>169</v>
      </c>
      <c r="C45" s="92"/>
      <c r="D45" s="92"/>
      <c r="E45" s="92"/>
      <c r="F45" s="92"/>
      <c r="G45" s="92"/>
      <c r="H45" s="92"/>
      <c r="I45" s="92"/>
      <c r="J45" s="10"/>
      <c r="K45" s="104" t="s">
        <v>164</v>
      </c>
      <c r="L45" s="104"/>
      <c r="M45" s="104"/>
      <c r="N45" s="104"/>
      <c r="O45" s="104"/>
      <c r="P45" s="104"/>
      <c r="Q45" s="104"/>
      <c r="R45" s="104"/>
      <c r="S45" s="104"/>
      <c r="T45" s="10"/>
      <c r="U45" s="92" t="s">
        <v>180</v>
      </c>
      <c r="V45" s="92"/>
      <c r="W45" s="92"/>
      <c r="X45" s="92"/>
      <c r="Y45" s="92"/>
      <c r="Z45" s="92"/>
      <c r="AA45" s="92"/>
      <c r="AB45" s="92"/>
      <c r="AC45" s="45"/>
      <c r="AD45" s="45"/>
    </row>
    <row r="46" spans="1:30" ht="18" customHeight="1" x14ac:dyDescent="0.15">
      <c r="A46" s="10"/>
      <c r="B46" s="92" t="s">
        <v>168</v>
      </c>
      <c r="C46" s="92"/>
      <c r="D46" s="92"/>
      <c r="E46" s="92"/>
      <c r="F46" s="92"/>
      <c r="G46" s="92"/>
      <c r="H46" s="92"/>
      <c r="I46" s="92"/>
      <c r="J46" s="10"/>
      <c r="K46" s="104" t="s">
        <v>163</v>
      </c>
      <c r="L46" s="104"/>
      <c r="M46" s="104"/>
      <c r="N46" s="104"/>
      <c r="O46" s="104"/>
      <c r="P46" s="104"/>
      <c r="Q46" s="104"/>
      <c r="R46" s="104"/>
      <c r="S46" s="104"/>
      <c r="T46" s="10"/>
      <c r="U46" s="92" t="s">
        <v>181</v>
      </c>
      <c r="V46" s="92"/>
      <c r="W46" s="92"/>
      <c r="X46" s="92"/>
      <c r="Y46" s="92"/>
      <c r="Z46" s="92"/>
      <c r="AA46" s="92"/>
      <c r="AB46" s="92"/>
      <c r="AC46" s="45"/>
      <c r="AD46" s="45"/>
    </row>
    <row r="47" spans="1:30" ht="18" customHeight="1" x14ac:dyDescent="0.15">
      <c r="A47" s="10"/>
      <c r="B47" s="92" t="s">
        <v>167</v>
      </c>
      <c r="C47" s="92"/>
      <c r="D47" s="92"/>
      <c r="E47" s="92"/>
      <c r="F47" s="92"/>
      <c r="G47" s="92"/>
      <c r="H47" s="92"/>
      <c r="I47" s="92"/>
      <c r="J47" s="10"/>
      <c r="K47" s="104" t="s">
        <v>162</v>
      </c>
      <c r="L47" s="104"/>
      <c r="M47" s="104"/>
      <c r="N47" s="104"/>
      <c r="O47" s="104"/>
      <c r="P47" s="104"/>
      <c r="Q47" s="104"/>
      <c r="R47" s="104"/>
      <c r="S47" s="104"/>
      <c r="T47" s="10"/>
      <c r="U47" s="92" t="s">
        <v>182</v>
      </c>
      <c r="V47" s="92"/>
      <c r="W47" s="92"/>
      <c r="X47" s="92"/>
      <c r="Y47" s="92"/>
      <c r="Z47" s="92"/>
      <c r="AA47" s="92"/>
      <c r="AB47" s="92"/>
      <c r="AC47" s="45"/>
      <c r="AD47" s="45"/>
    </row>
    <row r="48" spans="1:30" ht="18" customHeight="1" x14ac:dyDescent="0.15">
      <c r="A48" s="10"/>
      <c r="B48" s="92" t="s">
        <v>166</v>
      </c>
      <c r="C48" s="92"/>
      <c r="D48" s="92"/>
      <c r="E48" s="92"/>
      <c r="F48" s="92"/>
      <c r="G48" s="92"/>
      <c r="H48" s="92"/>
      <c r="I48" s="92"/>
      <c r="J48" s="10"/>
      <c r="K48" s="104" t="s">
        <v>174</v>
      </c>
      <c r="L48" s="104"/>
      <c r="M48" s="104"/>
      <c r="N48" s="104"/>
      <c r="O48" s="104"/>
      <c r="P48" s="104"/>
      <c r="Q48" s="104"/>
      <c r="R48" s="104"/>
      <c r="S48" s="104"/>
      <c r="T48" s="10"/>
      <c r="U48" s="92"/>
      <c r="V48" s="92"/>
      <c r="W48" s="92"/>
      <c r="X48" s="92"/>
      <c r="Y48" s="92"/>
      <c r="Z48" s="92"/>
      <c r="AA48" s="92"/>
      <c r="AB48" s="92"/>
      <c r="AC48" s="44"/>
      <c r="AD48" s="44"/>
    </row>
    <row r="49" spans="1:43" ht="18" customHeight="1" x14ac:dyDescent="0.15">
      <c r="A49" s="10"/>
      <c r="B49" s="92" t="s">
        <v>165</v>
      </c>
      <c r="C49" s="92"/>
      <c r="D49" s="92"/>
      <c r="E49" s="92"/>
      <c r="F49" s="92"/>
      <c r="G49" s="92"/>
      <c r="H49" s="92"/>
      <c r="I49" s="92"/>
      <c r="J49" s="10"/>
      <c r="K49" s="103" t="s">
        <v>175</v>
      </c>
      <c r="L49" s="103"/>
      <c r="M49" s="103"/>
      <c r="N49" s="103"/>
      <c r="O49" s="103"/>
      <c r="P49" s="103"/>
      <c r="Q49" s="103"/>
      <c r="R49" s="103"/>
      <c r="S49" s="103"/>
      <c r="T49" s="10"/>
      <c r="U49" s="92"/>
      <c r="V49" s="92"/>
      <c r="W49" s="92"/>
      <c r="X49" s="92"/>
      <c r="Y49" s="92"/>
      <c r="Z49" s="92"/>
      <c r="AA49" s="92"/>
      <c r="AB49" s="92"/>
      <c r="AC49" s="44"/>
      <c r="AD49" s="44"/>
    </row>
    <row r="50" spans="1:43" ht="18" customHeight="1" x14ac:dyDescent="0.15">
      <c r="A50" s="10"/>
      <c r="B50" s="92" t="s">
        <v>84</v>
      </c>
      <c r="C50" s="92"/>
      <c r="D50" s="92"/>
      <c r="E50" s="92"/>
      <c r="F50" s="92"/>
      <c r="G50" s="92"/>
      <c r="H50" s="92"/>
      <c r="I50" s="92"/>
      <c r="J50" s="10"/>
      <c r="K50" s="103" t="s">
        <v>177</v>
      </c>
      <c r="L50" s="103"/>
      <c r="M50" s="103"/>
      <c r="N50" s="103"/>
      <c r="O50" s="103"/>
      <c r="P50" s="103"/>
      <c r="Q50" s="103"/>
      <c r="R50" s="103"/>
      <c r="S50" s="103"/>
      <c r="T50" s="10"/>
      <c r="U50" s="92"/>
      <c r="V50" s="92"/>
      <c r="W50" s="92"/>
      <c r="X50" s="92"/>
      <c r="Y50" s="92"/>
      <c r="Z50" s="92"/>
      <c r="AA50" s="92"/>
      <c r="AB50" s="92"/>
      <c r="AC50" s="44"/>
      <c r="AD50" s="44"/>
    </row>
    <row r="51" spans="1:43" ht="9.75" customHeight="1" x14ac:dyDescent="0.15"/>
    <row r="52" spans="1:43" ht="15.75" customHeight="1" x14ac:dyDescent="0.15">
      <c r="A52" s="8" t="s">
        <v>39</v>
      </c>
      <c r="Q52" s="11"/>
      <c r="R52" s="11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65"/>
      <c r="AD52" s="2"/>
    </row>
    <row r="53" spans="1:43" ht="6" customHeight="1" x14ac:dyDescent="0.15"/>
    <row r="54" spans="1:43" ht="15.75" customHeight="1" x14ac:dyDescent="0.15">
      <c r="A54" s="8" t="s">
        <v>45</v>
      </c>
    </row>
    <row r="55" spans="1:43" ht="15.75" customHeight="1" x14ac:dyDescent="0.15">
      <c r="A55" s="8" t="s">
        <v>46</v>
      </c>
    </row>
    <row r="56" spans="1:43" ht="18" customHeight="1" x14ac:dyDescent="0.15">
      <c r="A56" s="10"/>
      <c r="B56" s="6" t="s">
        <v>40</v>
      </c>
      <c r="E56" s="212"/>
      <c r="F56" s="213"/>
      <c r="G56" s="213"/>
      <c r="H56" s="213"/>
      <c r="I56" s="213"/>
      <c r="J56" s="213"/>
      <c r="K56" s="213"/>
      <c r="L56" s="213"/>
      <c r="M56" s="213"/>
      <c r="N56" s="213"/>
      <c r="P56" s="6" t="s">
        <v>41</v>
      </c>
      <c r="T56" s="214"/>
      <c r="U56" s="215"/>
      <c r="V56" s="215"/>
      <c r="W56" s="215"/>
      <c r="X56" s="215"/>
      <c r="Y56" s="215"/>
      <c r="Z56" s="215"/>
      <c r="AA56" s="215"/>
      <c r="AB56" s="215"/>
      <c r="AC56" s="215"/>
    </row>
    <row r="57" spans="1:43" ht="9.75" customHeight="1" x14ac:dyDescent="0.15"/>
    <row r="58" spans="1:43" s="14" customFormat="1" ht="18" customHeight="1" x14ac:dyDescent="0.15">
      <c r="A58" s="13" t="s">
        <v>25</v>
      </c>
    </row>
    <row r="59" spans="1:43" s="14" customFormat="1" ht="18" customHeight="1" x14ac:dyDescent="0.15">
      <c r="A59" s="10"/>
      <c r="B59" s="10"/>
      <c r="C59" s="14" t="s">
        <v>26</v>
      </c>
      <c r="F59" s="10"/>
      <c r="G59" s="14" t="s">
        <v>27</v>
      </c>
      <c r="J59" s="10"/>
      <c r="K59" s="14" t="s">
        <v>172</v>
      </c>
      <c r="P59" s="10"/>
      <c r="Q59" s="14" t="s">
        <v>29</v>
      </c>
      <c r="R59" s="10"/>
      <c r="S59" s="211"/>
      <c r="T59" s="211"/>
      <c r="U59" s="211"/>
      <c r="V59" s="15" t="s">
        <v>30</v>
      </c>
      <c r="AD59" s="16"/>
    </row>
    <row r="60" spans="1:43" s="14" customFormat="1" ht="18" customHeight="1" x14ac:dyDescent="0.15">
      <c r="A60" s="10"/>
      <c r="B60" s="10"/>
      <c r="C60" s="14" t="s">
        <v>31</v>
      </c>
      <c r="E60" s="12"/>
      <c r="F60" s="10"/>
      <c r="G60" s="17" t="s">
        <v>32</v>
      </c>
      <c r="H60" s="12"/>
      <c r="I60" s="12"/>
      <c r="J60" s="10"/>
      <c r="K60" s="17" t="s">
        <v>1</v>
      </c>
      <c r="L60" s="12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F60" s="90"/>
      <c r="AG60" s="90"/>
      <c r="AH60" s="90"/>
      <c r="AI60" s="90"/>
      <c r="AJ60" s="90"/>
      <c r="AK60" s="90"/>
      <c r="AL60" s="90"/>
    </row>
    <row r="61" spans="1:43" ht="9.75" customHeight="1" x14ac:dyDescent="0.15"/>
    <row r="62" spans="1:43" s="5" customFormat="1" ht="18" customHeight="1" x14ac:dyDescent="0.15">
      <c r="A62" s="69"/>
      <c r="B62" s="69"/>
      <c r="C62" s="70"/>
      <c r="D62" s="70"/>
      <c r="E62" s="70"/>
      <c r="F62" s="69"/>
      <c r="G62" s="70"/>
      <c r="H62" s="70"/>
      <c r="I62" s="70"/>
      <c r="J62" s="69"/>
      <c r="K62" s="71"/>
      <c r="L62" s="71"/>
      <c r="M62" s="71"/>
      <c r="N62" s="71"/>
      <c r="O62" s="72"/>
      <c r="P62" s="71"/>
      <c r="Q62" s="71"/>
      <c r="R62" s="71"/>
      <c r="S62" s="72"/>
      <c r="T62" s="71"/>
      <c r="U62" s="71"/>
      <c r="V62" s="71"/>
      <c r="W62" s="10"/>
      <c r="X62" s="70"/>
      <c r="Y62" s="70"/>
      <c r="Z62" s="70"/>
      <c r="AA62" s="4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</row>
    <row r="63" spans="1:43" ht="15" customHeight="1" x14ac:dyDescent="0.15"/>
    <row r="64" spans="1:43" ht="15" customHeight="1" x14ac:dyDescent="0.15">
      <c r="A64" s="74"/>
      <c r="O64" s="76"/>
    </row>
    <row r="65" spans="2:17" ht="15" customHeight="1" x14ac:dyDescent="0.15">
      <c r="B65" s="74"/>
      <c r="E65" s="74"/>
      <c r="F65" s="74"/>
      <c r="G65" s="74"/>
      <c r="H65" s="74"/>
      <c r="J65" s="74"/>
      <c r="N65" s="73"/>
      <c r="O65" s="73"/>
      <c r="P65" s="76"/>
      <c r="Q65" s="73"/>
    </row>
    <row r="66" spans="2:17" ht="15" customHeight="1" x14ac:dyDescent="0.15">
      <c r="B66" s="74"/>
      <c r="E66" s="74"/>
      <c r="F66" s="74"/>
      <c r="G66" s="74"/>
      <c r="H66" s="74"/>
      <c r="J66" s="74"/>
      <c r="N66" s="75"/>
    </row>
    <row r="67" spans="2:17" ht="15" customHeight="1" x14ac:dyDescent="0.15">
      <c r="B67" s="74"/>
      <c r="E67" s="74"/>
      <c r="F67" s="74"/>
      <c r="G67" s="74"/>
      <c r="H67" s="74"/>
      <c r="J67" s="74"/>
    </row>
    <row r="68" spans="2:17" ht="15" customHeight="1" x14ac:dyDescent="0.15">
      <c r="B68" s="74"/>
      <c r="E68" s="74"/>
      <c r="F68" s="74"/>
      <c r="G68" s="74"/>
      <c r="H68" s="74"/>
      <c r="J68" s="74"/>
    </row>
    <row r="69" spans="2:17" ht="15" customHeight="1" x14ac:dyDescent="0.15">
      <c r="B69" s="74"/>
      <c r="E69" s="74"/>
      <c r="F69" s="74"/>
      <c r="G69" s="74"/>
      <c r="H69" s="74"/>
      <c r="J69" s="74"/>
    </row>
    <row r="70" spans="2:17" ht="15" customHeight="1" x14ac:dyDescent="0.15">
      <c r="B70" s="74"/>
      <c r="E70" s="74"/>
      <c r="F70" s="74"/>
      <c r="G70" s="74"/>
      <c r="H70" s="74"/>
      <c r="J70" s="74"/>
    </row>
    <row r="71" spans="2:17" ht="15" customHeight="1" x14ac:dyDescent="0.15">
      <c r="B71" s="74"/>
      <c r="E71" s="74"/>
      <c r="F71" s="74"/>
      <c r="G71" s="74"/>
      <c r="H71" s="74"/>
      <c r="J71" s="74"/>
    </row>
    <row r="72" spans="2:17" ht="15" customHeight="1" x14ac:dyDescent="0.15">
      <c r="B72" s="74"/>
      <c r="E72" s="74"/>
      <c r="F72" s="74"/>
      <c r="G72" s="74"/>
      <c r="H72" s="74"/>
      <c r="J72" s="74"/>
    </row>
    <row r="73" spans="2:17" ht="15" customHeight="1" x14ac:dyDescent="0.15">
      <c r="B73" s="74"/>
      <c r="E73" s="74"/>
      <c r="F73" s="74"/>
      <c r="G73" s="74"/>
      <c r="H73" s="74"/>
      <c r="J73" s="74"/>
    </row>
    <row r="74" spans="2:17" ht="15" customHeight="1" x14ac:dyDescent="0.15">
      <c r="B74" s="74"/>
      <c r="E74" s="74"/>
      <c r="F74" s="74"/>
      <c r="G74" s="74"/>
      <c r="H74" s="74"/>
      <c r="J74" s="74"/>
    </row>
    <row r="75" spans="2:17" x14ac:dyDescent="0.15">
      <c r="B75" s="74"/>
      <c r="E75" s="74"/>
      <c r="F75" s="74"/>
      <c r="G75" s="74"/>
      <c r="H75" s="74"/>
      <c r="J75" s="74"/>
    </row>
    <row r="76" spans="2:17" x14ac:dyDescent="0.15">
      <c r="B76" s="74"/>
      <c r="E76" s="74"/>
      <c r="F76" s="74"/>
      <c r="G76" s="74"/>
      <c r="H76" s="74"/>
      <c r="J76" s="74"/>
    </row>
    <row r="77" spans="2:17" x14ac:dyDescent="0.15">
      <c r="B77" s="74"/>
      <c r="E77" s="74"/>
      <c r="F77" s="74"/>
      <c r="G77" s="74"/>
      <c r="H77" s="74"/>
      <c r="J77" s="74"/>
    </row>
    <row r="78" spans="2:17" x14ac:dyDescent="0.15">
      <c r="B78" s="74"/>
      <c r="E78" s="74"/>
      <c r="F78" s="74"/>
      <c r="G78" s="74"/>
      <c r="H78" s="74"/>
      <c r="J78" s="74"/>
    </row>
    <row r="79" spans="2:17" x14ac:dyDescent="0.15">
      <c r="B79" s="74"/>
      <c r="E79" s="74"/>
      <c r="F79" s="74"/>
      <c r="G79" s="74"/>
      <c r="H79" s="74"/>
      <c r="J79" s="74"/>
    </row>
    <row r="80" spans="2:17" x14ac:dyDescent="0.15">
      <c r="B80" s="74"/>
      <c r="E80" s="74"/>
      <c r="F80" s="74"/>
      <c r="G80" s="74"/>
      <c r="H80" s="74"/>
      <c r="J80" s="74"/>
    </row>
    <row r="81" spans="2:10" x14ac:dyDescent="0.15">
      <c r="B81" s="74"/>
      <c r="E81" s="74"/>
      <c r="F81" s="74"/>
      <c r="G81" s="74"/>
      <c r="H81" s="74"/>
      <c r="J81" s="74"/>
    </row>
    <row r="82" spans="2:10" x14ac:dyDescent="0.15">
      <c r="B82" s="74"/>
      <c r="E82" s="74"/>
      <c r="F82" s="74"/>
      <c r="G82" s="74"/>
      <c r="H82" s="74"/>
      <c r="J82" s="74"/>
    </row>
    <row r="83" spans="2:10" x14ac:dyDescent="0.15">
      <c r="B83" s="74"/>
      <c r="E83" s="74"/>
      <c r="F83" s="74"/>
      <c r="G83" s="74"/>
      <c r="H83" s="74"/>
      <c r="J83" s="74"/>
    </row>
    <row r="84" spans="2:10" x14ac:dyDescent="0.15">
      <c r="B84" s="74"/>
      <c r="E84" s="74"/>
      <c r="F84" s="74"/>
      <c r="G84" s="74"/>
      <c r="H84" s="74"/>
      <c r="J84" s="74"/>
    </row>
    <row r="85" spans="2:10" x14ac:dyDescent="0.15">
      <c r="B85" s="74"/>
      <c r="E85" s="74"/>
      <c r="F85" s="74"/>
      <c r="G85" s="74"/>
      <c r="H85" s="74"/>
      <c r="J85" s="74"/>
    </row>
    <row r="86" spans="2:10" x14ac:dyDescent="0.15">
      <c r="B86" s="74"/>
      <c r="E86" s="74"/>
      <c r="F86" s="74"/>
      <c r="G86" s="74"/>
      <c r="H86" s="74"/>
      <c r="J86" s="74"/>
    </row>
    <row r="87" spans="2:10" x14ac:dyDescent="0.15">
      <c r="B87" s="74"/>
      <c r="E87" s="74"/>
      <c r="F87" s="74"/>
      <c r="G87" s="74"/>
      <c r="H87" s="74"/>
      <c r="J87" s="74"/>
    </row>
    <row r="88" spans="2:10" x14ac:dyDescent="0.15">
      <c r="B88" s="74"/>
      <c r="E88" s="74"/>
      <c r="F88" s="74"/>
      <c r="G88" s="74"/>
      <c r="H88" s="74"/>
      <c r="J88" s="74"/>
    </row>
    <row r="89" spans="2:10" x14ac:dyDescent="0.15">
      <c r="B89" s="74"/>
      <c r="E89" s="74"/>
      <c r="F89" s="74"/>
      <c r="G89" s="74"/>
      <c r="H89" s="74"/>
      <c r="J89" s="74"/>
    </row>
  </sheetData>
  <sheetProtection formatCells="0"/>
  <mergeCells count="125">
    <mergeCell ref="M60:AA60"/>
    <mergeCell ref="S52:AB52"/>
    <mergeCell ref="B43:I43"/>
    <mergeCell ref="U43:AB43"/>
    <mergeCell ref="U44:AB44"/>
    <mergeCell ref="U45:AB45"/>
    <mergeCell ref="U46:AB46"/>
    <mergeCell ref="U47:AB47"/>
    <mergeCell ref="U48:AB48"/>
    <mergeCell ref="K47:S47"/>
    <mergeCell ref="K48:S48"/>
    <mergeCell ref="S59:U59"/>
    <mergeCell ref="K49:S49"/>
    <mergeCell ref="E56:N56"/>
    <mergeCell ref="T56:AC56"/>
    <mergeCell ref="B49:I49"/>
    <mergeCell ref="B48:I48"/>
    <mergeCell ref="K50:S50"/>
    <mergeCell ref="B50:I50"/>
    <mergeCell ref="E8:F8"/>
    <mergeCell ref="I9:J9"/>
    <mergeCell ref="B20:E20"/>
    <mergeCell ref="B24:E24"/>
    <mergeCell ref="A15:F15"/>
    <mergeCell ref="Q16:S16"/>
    <mergeCell ref="X16:AC16"/>
    <mergeCell ref="X17:AC17"/>
    <mergeCell ref="T17:U17"/>
    <mergeCell ref="A19:D19"/>
    <mergeCell ref="F19:G19"/>
    <mergeCell ref="A22:C22"/>
    <mergeCell ref="A23:D23"/>
    <mergeCell ref="F22:G22"/>
    <mergeCell ref="F23:G23"/>
    <mergeCell ref="P15:T15"/>
    <mergeCell ref="B16:E16"/>
    <mergeCell ref="G8:K8"/>
    <mergeCell ref="P6:W8"/>
    <mergeCell ref="A18:C18"/>
    <mergeCell ref="F18:G18"/>
    <mergeCell ref="T18:U18"/>
    <mergeCell ref="A26:C26"/>
    <mergeCell ref="U42:AB42"/>
    <mergeCell ref="E11:H11"/>
    <mergeCell ref="A2:AD2"/>
    <mergeCell ref="A9:D11"/>
    <mergeCell ref="F9:H9"/>
    <mergeCell ref="E10:F10"/>
    <mergeCell ref="G10:Q10"/>
    <mergeCell ref="R10:S10"/>
    <mergeCell ref="I11:AD11"/>
    <mergeCell ref="X6:Y6"/>
    <mergeCell ref="A3:AD3"/>
    <mergeCell ref="W4:X4"/>
    <mergeCell ref="A5:D5"/>
    <mergeCell ref="E5:K5"/>
    <mergeCell ref="X7:Y8"/>
    <mergeCell ref="Z7:AD8"/>
    <mergeCell ref="E6:K7"/>
    <mergeCell ref="T10:AD10"/>
    <mergeCell ref="L5:O5"/>
    <mergeCell ref="P5:AD5"/>
    <mergeCell ref="Z6:AD6"/>
    <mergeCell ref="L6:O8"/>
    <mergeCell ref="A6:D8"/>
    <mergeCell ref="W29:AC29"/>
    <mergeCell ref="W30:AC30"/>
    <mergeCell ref="U19:AC19"/>
    <mergeCell ref="W22:AC22"/>
    <mergeCell ref="W23:AC23"/>
    <mergeCell ref="J26:N26"/>
    <mergeCell ref="P24:U24"/>
    <mergeCell ref="F26:G26"/>
    <mergeCell ref="F27:G27"/>
    <mergeCell ref="J19:N19"/>
    <mergeCell ref="J22:N22"/>
    <mergeCell ref="J23:N23"/>
    <mergeCell ref="K9:AD9"/>
    <mergeCell ref="U49:AB49"/>
    <mergeCell ref="U50:AB50"/>
    <mergeCell ref="J27:N27"/>
    <mergeCell ref="Q29:S29"/>
    <mergeCell ref="K42:S42"/>
    <mergeCell ref="K43:S43"/>
    <mergeCell ref="K44:S44"/>
    <mergeCell ref="K45:S45"/>
    <mergeCell ref="K46:S46"/>
    <mergeCell ref="S32:AB32"/>
    <mergeCell ref="A38:O38"/>
    <mergeCell ref="A39:O39"/>
    <mergeCell ref="AA38:AC38"/>
    <mergeCell ref="AA39:AC39"/>
    <mergeCell ref="U26:AC26"/>
    <mergeCell ref="U27:AC27"/>
    <mergeCell ref="B28:E28"/>
    <mergeCell ref="Q30:S30"/>
    <mergeCell ref="R38:X38"/>
    <mergeCell ref="R39:X39"/>
    <mergeCell ref="A30:C30"/>
    <mergeCell ref="A31:D31"/>
    <mergeCell ref="F30:G30"/>
    <mergeCell ref="B47:I47"/>
    <mergeCell ref="B46:I46"/>
    <mergeCell ref="B45:I45"/>
    <mergeCell ref="B44:I44"/>
    <mergeCell ref="P20:T20"/>
    <mergeCell ref="W21:AC21"/>
    <mergeCell ref="J18:N18"/>
    <mergeCell ref="P17:Q17"/>
    <mergeCell ref="P18:R18"/>
    <mergeCell ref="F31:G31"/>
    <mergeCell ref="A27:D27"/>
    <mergeCell ref="P28:T28"/>
    <mergeCell ref="J30:N30"/>
    <mergeCell ref="J31:N31"/>
    <mergeCell ref="B42:I42"/>
    <mergeCell ref="X18:AC18"/>
    <mergeCell ref="A37:O37"/>
    <mergeCell ref="Q21:R21"/>
    <mergeCell ref="Q22:R22"/>
    <mergeCell ref="Q25:S25"/>
    <mergeCell ref="Q26:S26"/>
    <mergeCell ref="W31:AC31"/>
    <mergeCell ref="T34:AC34"/>
    <mergeCell ref="T33:AC33"/>
  </mergeCells>
  <phoneticPr fontId="2"/>
  <conditionalFormatting sqref="U27:AC27">
    <cfRule type="expression" dxfId="124" priority="26">
      <formula>AND(OR($AH$24=TRUE,$AI$25=TRUE,$AI$26=TRUE),$U$27="")</formula>
    </cfRule>
  </conditionalFormatting>
  <conditionalFormatting sqref="M60:AA60">
    <cfRule type="expression" dxfId="123" priority="4">
      <formula>AND($AH$60=TRUE,$M$60&lt;&gt;"")</formula>
    </cfRule>
    <cfRule type="expression" dxfId="122" priority="5">
      <formula>AND($AH$60=TRUE,$M$60="")</formula>
    </cfRule>
  </conditionalFormatting>
  <printOptions horizontalCentered="1" verticalCentered="1"/>
  <pageMargins left="0" right="0" top="0" bottom="0" header="0" footer="0"/>
  <pageSetup paperSize="9" scale="84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19" r:id="rId4" name="Check Box 1799">
              <controlPr locked="0" defaultSize="0" autoFill="0" autoLine="0" autoPict="0">
                <anchor moveWithCells="1">
                  <from>
                    <xdr:col>16</xdr:col>
                    <xdr:colOff>133350</xdr:colOff>
                    <xdr:row>33</xdr:row>
                    <xdr:rowOff>9525</xdr:rowOff>
                  </from>
                  <to>
                    <xdr:col>18</xdr:col>
                    <xdr:colOff>228600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0" r:id="rId5" name="Check Box 1800">
              <controlPr locked="0" defaultSize="0" autoFill="0" autoLine="0" autoPict="0">
                <anchor moveWithCells="1">
                  <from>
                    <xdr:col>12</xdr:col>
                    <xdr:colOff>76200</xdr:colOff>
                    <xdr:row>33</xdr:row>
                    <xdr:rowOff>9525</xdr:rowOff>
                  </from>
                  <to>
                    <xdr:col>15</xdr:col>
                    <xdr:colOff>180975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1" r:id="rId6" name="Check Box 1801">
              <controlPr locked="0" defaultSize="0" autoFill="0" autoLine="0" autoPict="0">
                <anchor moveWithCells="1">
                  <from>
                    <xdr:col>7</xdr:col>
                    <xdr:colOff>85725</xdr:colOff>
                    <xdr:row>33</xdr:row>
                    <xdr:rowOff>9525</xdr:rowOff>
                  </from>
                  <to>
                    <xdr:col>11</xdr:col>
                    <xdr:colOff>123825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3" r:id="rId7" name="Check Box 1803">
              <controlPr locked="0" defaultSize="0" autoFill="0" autoLine="0" autoPict="0">
                <anchor moveWithCells="1">
                  <from>
                    <xdr:col>0</xdr:col>
                    <xdr:colOff>142875</xdr:colOff>
                    <xdr:row>33</xdr:row>
                    <xdr:rowOff>19050</xdr:rowOff>
                  </from>
                  <to>
                    <xdr:col>2</xdr:col>
                    <xdr:colOff>171450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7" r:id="rId8" name="Check Box 1807">
              <controlPr locked="0" defaultSize="0" autoFill="0" autoLine="0" autoPict="0">
                <anchor moveWithCells="1">
                  <from>
                    <xdr:col>0</xdr:col>
                    <xdr:colOff>228600</xdr:colOff>
                    <xdr:row>44</xdr:row>
                    <xdr:rowOff>38100</xdr:rowOff>
                  </from>
                  <to>
                    <xdr:col>7</xdr:col>
                    <xdr:colOff>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9" r:id="rId9" name="Check Box 1809">
              <controlPr locked="0" defaultSize="0" autoFill="0" autoLine="0" autoPict="0">
                <anchor moveWithCells="1">
                  <from>
                    <xdr:col>0</xdr:col>
                    <xdr:colOff>228600</xdr:colOff>
                    <xdr:row>45</xdr:row>
                    <xdr:rowOff>47625</xdr:rowOff>
                  </from>
                  <to>
                    <xdr:col>5</xdr:col>
                    <xdr:colOff>133350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0" r:id="rId10" name="Check Box 1810">
              <controlPr locked="0" defaultSize="0" autoFill="0" autoLine="0" autoPict="0">
                <anchor moveWithCells="1">
                  <from>
                    <xdr:col>0</xdr:col>
                    <xdr:colOff>228600</xdr:colOff>
                    <xdr:row>46</xdr:row>
                    <xdr:rowOff>57150</xdr:rowOff>
                  </from>
                  <to>
                    <xdr:col>5</xdr:col>
                    <xdr:colOff>104775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1" r:id="rId11" name="Check Box 1811">
              <controlPr locked="0" defaultSize="0" autoFill="0" autoLine="0" autoPict="0">
                <anchor moveWithCells="1">
                  <from>
                    <xdr:col>0</xdr:col>
                    <xdr:colOff>228600</xdr:colOff>
                    <xdr:row>49</xdr:row>
                    <xdr:rowOff>57150</xdr:rowOff>
                  </from>
                  <to>
                    <xdr:col>4</xdr:col>
                    <xdr:colOff>85725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7" r:id="rId12" name="Check Box 1817">
              <controlPr locked="0" defaultSize="0" autoFill="0" autoLine="0" autoPict="0">
                <anchor moveWithCells="1">
                  <from>
                    <xdr:col>0</xdr:col>
                    <xdr:colOff>161925</xdr:colOff>
                    <xdr:row>58</xdr:row>
                    <xdr:rowOff>28575</xdr:rowOff>
                  </from>
                  <to>
                    <xdr:col>4</xdr:col>
                    <xdr:colOff>285750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8" r:id="rId13" name="Check Box 1818">
              <controlPr locked="0" defaultSize="0" autoFill="0" autoLine="0" autoPict="0">
                <anchor moveWithCells="1">
                  <from>
                    <xdr:col>0</xdr:col>
                    <xdr:colOff>161925</xdr:colOff>
                    <xdr:row>59</xdr:row>
                    <xdr:rowOff>28575</xdr:rowOff>
                  </from>
                  <to>
                    <xdr:col>4</xdr:col>
                    <xdr:colOff>47625</xdr:colOff>
                    <xdr:row>59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9" r:id="rId14" name="Check Box 1839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41</xdr:row>
                    <xdr:rowOff>57150</xdr:rowOff>
                  </from>
                  <to>
                    <xdr:col>14</xdr:col>
                    <xdr:colOff>123825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0" r:id="rId15" name="Check Box 1840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42</xdr:row>
                    <xdr:rowOff>66675</xdr:rowOff>
                  </from>
                  <to>
                    <xdr:col>15</xdr:col>
                    <xdr:colOff>190500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1" r:id="rId16" name="Check Box 1841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43</xdr:row>
                    <xdr:rowOff>57150</xdr:rowOff>
                  </from>
                  <to>
                    <xdr:col>15</xdr:col>
                    <xdr:colOff>114300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" r:id="rId17" name="Check Box 1843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45</xdr:row>
                    <xdr:rowOff>57150</xdr:rowOff>
                  </from>
                  <to>
                    <xdr:col>16</xdr:col>
                    <xdr:colOff>152400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" r:id="rId18" name="Check Box 1846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49</xdr:row>
                    <xdr:rowOff>66675</xdr:rowOff>
                  </from>
                  <to>
                    <xdr:col>17</xdr:col>
                    <xdr:colOff>85725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1" r:id="rId19" name="Check Box 1861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58</xdr:row>
                    <xdr:rowOff>28575</xdr:rowOff>
                  </from>
                  <to>
                    <xdr:col>8</xdr:col>
                    <xdr:colOff>304800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2" r:id="rId20" name="Check Box 1862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59</xdr:row>
                    <xdr:rowOff>28575</xdr:rowOff>
                  </from>
                  <to>
                    <xdr:col>8</xdr:col>
                    <xdr:colOff>161925</xdr:colOff>
                    <xdr:row>59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3" r:id="rId21" name="Check Box 1863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58</xdr:row>
                    <xdr:rowOff>28575</xdr:rowOff>
                  </from>
                  <to>
                    <xdr:col>13</xdr:col>
                    <xdr:colOff>47625</xdr:colOff>
                    <xdr:row>58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4" r:id="rId22" name="Check Box 1864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59</xdr:row>
                    <xdr:rowOff>28575</xdr:rowOff>
                  </from>
                  <to>
                    <xdr:col>11</xdr:col>
                    <xdr:colOff>161925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5" r:id="rId23" name="Check Box 1865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58</xdr:row>
                    <xdr:rowOff>28575</xdr:rowOff>
                  </from>
                  <to>
                    <xdr:col>17</xdr:col>
                    <xdr:colOff>47625</xdr:colOff>
                    <xdr:row>58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24" name="Check Box 2075">
              <controlPr locked="0" defaultSize="0" autoFill="0" autoLine="0" autoPict="0">
                <anchor moveWithCells="1">
                  <from>
                    <xdr:col>19</xdr:col>
                    <xdr:colOff>47625</xdr:colOff>
                    <xdr:row>44</xdr:row>
                    <xdr:rowOff>66675</xdr:rowOff>
                  </from>
                  <to>
                    <xdr:col>25</xdr:col>
                    <xdr:colOff>266700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25" name="Check Box 2076">
              <controlPr locked="0" defaultSize="0" autoFill="0" autoLine="0" autoPict="0">
                <anchor moveWithCells="1">
                  <from>
                    <xdr:col>19</xdr:col>
                    <xdr:colOff>47625</xdr:colOff>
                    <xdr:row>45</xdr:row>
                    <xdr:rowOff>57150</xdr:rowOff>
                  </from>
                  <to>
                    <xdr:col>23</xdr:col>
                    <xdr:colOff>152400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26" name="Check Box 2077">
              <controlPr locked="0" defaultSize="0" autoFill="0" autoLine="0" autoPict="0">
                <anchor moveWithCells="1">
                  <from>
                    <xdr:col>19</xdr:col>
                    <xdr:colOff>47625</xdr:colOff>
                    <xdr:row>46</xdr:row>
                    <xdr:rowOff>66675</xdr:rowOff>
                  </from>
                  <to>
                    <xdr:col>25</xdr:col>
                    <xdr:colOff>47625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5" r:id="rId27" name="Check Box 2621">
              <controlPr locked="0" defaultSize="0" autoFill="0" autoLine="0" autoPict="0">
                <anchor moveWithCells="1">
                  <from>
                    <xdr:col>0</xdr:col>
                    <xdr:colOff>228600</xdr:colOff>
                    <xdr:row>48</xdr:row>
                    <xdr:rowOff>57150</xdr:rowOff>
                  </from>
                  <to>
                    <xdr:col>7</xdr:col>
                    <xdr:colOff>161925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4" r:id="rId28" name="Check Box 2630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6" r:id="rId29" name="Check Box 2632">
              <controlPr defaultSize="0" autoFill="0" autoLine="0" autoPict="0" altText="">
                <anchor moveWithCells="1">
                  <from>
                    <xdr:col>0</xdr:col>
                    <xdr:colOff>209550</xdr:colOff>
                    <xdr:row>15</xdr:row>
                    <xdr:rowOff>0</xdr:rowOff>
                  </from>
                  <to>
                    <xdr:col>4</xdr:col>
                    <xdr:colOff>200025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7" r:id="rId30" name="Check Box 2633">
              <controlPr defaultSize="0" autoFill="0" autoLine="0" autoPict="0" altText="">
                <anchor moveWithCells="1">
                  <from>
                    <xdr:col>0</xdr:col>
                    <xdr:colOff>200025</xdr:colOff>
                    <xdr:row>19</xdr:row>
                    <xdr:rowOff>0</xdr:rowOff>
                  </from>
                  <to>
                    <xdr:col>4</xdr:col>
                    <xdr:colOff>228600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9" r:id="rId31" name="Check Box 2635">
              <controlPr defaultSize="0" autoFill="0" autoLine="0" autoPict="0" altText="">
                <anchor moveWithCells="1">
                  <from>
                    <xdr:col>0</xdr:col>
                    <xdr:colOff>200025</xdr:colOff>
                    <xdr:row>27</xdr:row>
                    <xdr:rowOff>0</xdr:rowOff>
                  </from>
                  <to>
                    <xdr:col>4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2" r:id="rId32" name="Check Box 2638">
              <controlPr defaultSize="0" autoFill="0" autoLine="0" autoPict="0" altText="">
                <anchor moveWithCells="1">
                  <from>
                    <xdr:col>0</xdr:col>
                    <xdr:colOff>200025</xdr:colOff>
                    <xdr:row>23</xdr:row>
                    <xdr:rowOff>0</xdr:rowOff>
                  </from>
                  <to>
                    <xdr:col>4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3" r:id="rId33" name="Check Box 2639">
              <controlPr defaultSize="0" autoFill="0" autoLine="0" autoPict="0">
                <anchor moveWithCells="1">
                  <from>
                    <xdr:col>14</xdr:col>
                    <xdr:colOff>314325</xdr:colOff>
                    <xdr:row>14</xdr:row>
                    <xdr:rowOff>0</xdr:rowOff>
                  </from>
                  <to>
                    <xdr:col>20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4" r:id="rId34" name="Check Box 2640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0</xdr:rowOff>
                  </from>
                  <to>
                    <xdr:col>20</xdr:col>
                    <xdr:colOff>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5" r:id="rId35" name="Check Box 2641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0</xdr:rowOff>
                  </from>
                  <to>
                    <xdr:col>19</xdr:col>
                    <xdr:colOff>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6" r:id="rId36" name="Check Box 2642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19</xdr:col>
                    <xdr:colOff>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7" r:id="rId37" name="Check Box 2643">
              <controlPr defaultSize="0" autoFill="0" autoLine="0" autoPict="0">
                <anchor moveWithCells="1">
                  <from>
                    <xdr:col>15</xdr:col>
                    <xdr:colOff>123825</xdr:colOff>
                    <xdr:row>14</xdr:row>
                    <xdr:rowOff>190500</xdr:rowOff>
                  </from>
                  <to>
                    <xdr:col>18</xdr:col>
                    <xdr:colOff>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0" r:id="rId38" name="Check Box 2646">
              <controlPr locked="0" defaultSize="0" autoFill="0" autoLine="0" autoPict="0">
                <anchor moveWithCells="1">
                  <from>
                    <xdr:col>3</xdr:col>
                    <xdr:colOff>95250</xdr:colOff>
                    <xdr:row>33</xdr:row>
                    <xdr:rowOff>9525</xdr:rowOff>
                  </from>
                  <to>
                    <xdr:col>6</xdr:col>
                    <xdr:colOff>257175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7" r:id="rId39" name="Check Box 2653">
              <controlPr defaultSize="0" autoFill="0" autoLine="0" autoPict="0">
                <anchor moveWithCells="1">
                  <from>
                    <xdr:col>23</xdr:col>
                    <xdr:colOff>123825</xdr:colOff>
                    <xdr:row>14</xdr:row>
                    <xdr:rowOff>190500</xdr:rowOff>
                  </from>
                  <to>
                    <xdr:col>29</xdr:col>
                    <xdr:colOff>47625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8" r:id="rId40" name="Check Box 2654">
              <controlPr defaultSize="0" autoFill="0" autoLine="0" autoPict="0">
                <anchor moveWithCells="1">
                  <from>
                    <xdr:col>23</xdr:col>
                    <xdr:colOff>123825</xdr:colOff>
                    <xdr:row>15</xdr:row>
                    <xdr:rowOff>180975</xdr:rowOff>
                  </from>
                  <to>
                    <xdr:col>28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9" r:id="rId41" name="Check Box 2655">
              <controlPr defaultSize="0" autoFill="0" autoLine="0" autoPict="0">
                <anchor moveWithCells="1">
                  <from>
                    <xdr:col>23</xdr:col>
                    <xdr:colOff>123825</xdr:colOff>
                    <xdr:row>16</xdr:row>
                    <xdr:rowOff>180975</xdr:rowOff>
                  </from>
                  <to>
                    <xdr:col>25</xdr:col>
                    <xdr:colOff>228600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1" r:id="rId42" name="Check Box 2657">
              <controlPr defaultSize="0" autoFill="0" autoLine="0" autoPict="0">
                <anchor moveWithCells="1">
                  <from>
                    <xdr:col>15</xdr:col>
                    <xdr:colOff>133350</xdr:colOff>
                    <xdr:row>19</xdr:row>
                    <xdr:rowOff>180975</xdr:rowOff>
                  </from>
                  <to>
                    <xdr:col>17</xdr:col>
                    <xdr:colOff>142875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2" r:id="rId43" name="Check Box 2658">
              <controlPr defaultSize="0" autoFill="0" autoLine="0" autoPict="0">
                <anchor moveWithCells="1">
                  <from>
                    <xdr:col>15</xdr:col>
                    <xdr:colOff>133350</xdr:colOff>
                    <xdr:row>20</xdr:row>
                    <xdr:rowOff>180975</xdr:rowOff>
                  </from>
                  <to>
                    <xdr:col>17</xdr:col>
                    <xdr:colOff>209550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3" r:id="rId44" name="Check Box 2659">
              <controlPr defaultSize="0" autoFill="0" autoLine="0" autoPict="0">
                <anchor moveWithCells="1">
                  <from>
                    <xdr:col>15</xdr:col>
                    <xdr:colOff>133350</xdr:colOff>
                    <xdr:row>23</xdr:row>
                    <xdr:rowOff>190500</xdr:rowOff>
                  </from>
                  <to>
                    <xdr:col>18</xdr:col>
                    <xdr:colOff>57150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4" r:id="rId45" name="Check Box 2660">
              <controlPr defaultSize="0" autoFill="0" autoLine="0" autoPict="0">
                <anchor moveWithCells="1">
                  <from>
                    <xdr:col>15</xdr:col>
                    <xdr:colOff>133350</xdr:colOff>
                    <xdr:row>24</xdr:row>
                    <xdr:rowOff>180975</xdr:rowOff>
                  </from>
                  <to>
                    <xdr:col>18</xdr:col>
                    <xdr:colOff>85725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5" r:id="rId46" name="Check Box 2661">
              <controlPr defaultSize="0" autoFill="0" autoLine="0" autoPict="0">
                <anchor moveWithCells="1">
                  <from>
                    <xdr:col>15</xdr:col>
                    <xdr:colOff>152400</xdr:colOff>
                    <xdr:row>27</xdr:row>
                    <xdr:rowOff>190500</xdr:rowOff>
                  </from>
                  <to>
                    <xdr:col>18</xdr:col>
                    <xdr:colOff>180975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" r:id="rId47" name="Check Box 2662">
              <controlPr defaultSize="0" autoFill="0" autoLine="0" autoPict="0">
                <anchor moveWithCells="1">
                  <from>
                    <xdr:col>15</xdr:col>
                    <xdr:colOff>152400</xdr:colOff>
                    <xdr:row>28</xdr:row>
                    <xdr:rowOff>180975</xdr:rowOff>
                  </from>
                  <to>
                    <xdr:col>18</xdr:col>
                    <xdr:colOff>161925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" r:id="rId48" name="Check Box 2664">
              <controlPr defaultSize="0" autoFill="0" autoLine="0" autoPict="0">
                <anchor moveWithCells="1">
                  <from>
                    <xdr:col>0</xdr:col>
                    <xdr:colOff>228600</xdr:colOff>
                    <xdr:row>41</xdr:row>
                    <xdr:rowOff>38100</xdr:rowOff>
                  </from>
                  <to>
                    <xdr:col>6</xdr:col>
                    <xdr:colOff>38100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9" r:id="rId49" name="Check Box 2665">
              <controlPr defaultSize="0" autoFill="0" autoLine="0" autoPict="0">
                <anchor moveWithCells="1">
                  <from>
                    <xdr:col>0</xdr:col>
                    <xdr:colOff>228600</xdr:colOff>
                    <xdr:row>42</xdr:row>
                    <xdr:rowOff>38100</xdr:rowOff>
                  </from>
                  <to>
                    <xdr:col>4</xdr:col>
                    <xdr:colOff>304800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0" r:id="rId50" name="Check Box 2666">
              <controlPr defaultSize="0" autoFill="0" autoLine="0" autoPict="0">
                <anchor moveWithCells="1">
                  <from>
                    <xdr:col>0</xdr:col>
                    <xdr:colOff>228600</xdr:colOff>
                    <xdr:row>43</xdr:row>
                    <xdr:rowOff>57150</xdr:rowOff>
                  </from>
                  <to>
                    <xdr:col>5</xdr:col>
                    <xdr:colOff>95250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1" r:id="rId51" name="Check Box 2667">
              <controlPr defaultSize="0" autoFill="0" autoLine="0" autoPict="0">
                <anchor moveWithCells="1">
                  <from>
                    <xdr:col>0</xdr:col>
                    <xdr:colOff>228600</xdr:colOff>
                    <xdr:row>47</xdr:row>
                    <xdr:rowOff>57150</xdr:rowOff>
                  </from>
                  <to>
                    <xdr:col>5</xdr:col>
                    <xdr:colOff>171450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2" r:id="rId52" name="Check Box 1842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44</xdr:row>
                    <xdr:rowOff>57150</xdr:rowOff>
                  </from>
                  <to>
                    <xdr:col>13</xdr:col>
                    <xdr:colOff>104775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8" r:id="rId53" name="Check Box 2674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43</xdr:row>
                    <xdr:rowOff>57150</xdr:rowOff>
                  </from>
                  <to>
                    <xdr:col>13</xdr:col>
                    <xdr:colOff>104775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54" name="Check Box 2069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46</xdr:row>
                    <xdr:rowOff>57150</xdr:rowOff>
                  </from>
                  <to>
                    <xdr:col>16</xdr:col>
                    <xdr:colOff>57150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9" r:id="rId55" name="Check Box 2675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44</xdr:row>
                    <xdr:rowOff>57150</xdr:rowOff>
                  </from>
                  <to>
                    <xdr:col>16</xdr:col>
                    <xdr:colOff>57150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56" name="Check Box 2070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47</xdr:row>
                    <xdr:rowOff>47625</xdr:rowOff>
                  </from>
                  <to>
                    <xdr:col>14</xdr:col>
                    <xdr:colOff>66675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0" r:id="rId57" name="Check Box 2676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45</xdr:row>
                    <xdr:rowOff>47625</xdr:rowOff>
                  </from>
                  <to>
                    <xdr:col>14</xdr:col>
                    <xdr:colOff>66675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8" r:id="rId58" name="Check Box 2624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48</xdr:row>
                    <xdr:rowOff>76200</xdr:rowOff>
                  </from>
                  <to>
                    <xdr:col>15</xdr:col>
                    <xdr:colOff>209550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59" name="Check Box 2073">
              <controlPr locked="0" defaultSize="0" autoFill="0" autoLine="0" autoPict="0">
                <anchor moveWithCells="1">
                  <from>
                    <xdr:col>19</xdr:col>
                    <xdr:colOff>47625</xdr:colOff>
                    <xdr:row>42</xdr:row>
                    <xdr:rowOff>66675</xdr:rowOff>
                  </from>
                  <to>
                    <xdr:col>25</xdr:col>
                    <xdr:colOff>9525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60" name="Check Box 2074">
              <controlPr locked="0" defaultSize="0" autoFill="0" autoLine="0" autoPict="0">
                <anchor moveWithCells="1">
                  <from>
                    <xdr:col>19</xdr:col>
                    <xdr:colOff>47625</xdr:colOff>
                    <xdr:row>43</xdr:row>
                    <xdr:rowOff>57150</xdr:rowOff>
                  </from>
                  <to>
                    <xdr:col>25</xdr:col>
                    <xdr:colOff>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9" r:id="rId61" name="Check Box 1849">
              <controlPr locked="0" defaultSize="0" autoFill="0" autoLine="0" autoPict="0">
                <anchor moveWithCells="1">
                  <from>
                    <xdr:col>19</xdr:col>
                    <xdr:colOff>47625</xdr:colOff>
                    <xdr:row>41</xdr:row>
                    <xdr:rowOff>57150</xdr:rowOff>
                  </from>
                  <to>
                    <xdr:col>23</xdr:col>
                    <xdr:colOff>238125</xdr:colOff>
                    <xdr:row>41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" id="{00000000-000E-0000-0000-000024000000}">
            <xm:f>AND(Sheet1!$C$18=TRUE,Sheet1!$D$19=FALSE)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26" id="{00000000-000E-0000-0000-00007B000000}">
            <xm:f>OR(Sheet1!$C$18=TRUE,Sheet1!$D$19=TRUE)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Q25:S25</xm:sqref>
        </x14:conditionalFormatting>
        <x14:conditionalFormatting xmlns:xm="http://schemas.microsoft.com/office/excel/2006/main">
          <x14:cfRule type="expression" priority="38" id="{00000000-000E-0000-0000-000023000000}">
            <xm:f>AND(Sheet1!$C$18=TRUE,Sheet1!$D$20=FALSE)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25" id="{00000000-000E-0000-0000-00007A000000}">
            <xm:f>OR(Sheet1!$C$18=TRUE,Sheet1!$D$20=TRUE)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Q26:S26</xm:sqref>
        </x14:conditionalFormatting>
        <x14:conditionalFormatting xmlns:xm="http://schemas.microsoft.com/office/excel/2006/main">
          <x14:cfRule type="expression" priority="37" id="{00000000-000E-0000-0000-000022000000}">
            <xm:f>AND(Sheet1!$C$22=TRUE,Sheet1!$D$23=FALSE)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23" id="{00000000-000E-0000-0000-000078000000}">
            <xm:f>OR(Sheet1!$C$22=TRUE,Sheet1!$D$23=TRUE)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Q29:S29</xm:sqref>
        </x14:conditionalFormatting>
        <x14:conditionalFormatting xmlns:xm="http://schemas.microsoft.com/office/excel/2006/main">
          <x14:cfRule type="expression" priority="36" id="{00000000-000E-0000-0000-000021000000}">
            <xm:f>AND(Sheet1!$C$22=TRUE,Sheet1!$D$24=FALSE)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22" id="{00000000-000E-0000-0000-000077000000}">
            <xm:f>OR(Sheet1!$C$22=TRUE,Sheet1!$D$24=TRUE)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Q30:S30</xm:sqref>
        </x14:conditionalFormatting>
        <x14:conditionalFormatting xmlns:xm="http://schemas.microsoft.com/office/excel/2006/main">
          <x14:cfRule type="expression" priority="27" id="{00000000-000E-0000-0000-000018000000}">
            <xm:f>AND(OR(Sheet1!$C$18=TRUE,Sheet1!$D$19=TRUE,Sheet1!$D$20=TRUE),$U$26="")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32" id="{00000000-000E-0000-0000-00001D000000}">
            <xm:f>AND(OR(Sheet1!$C$18=TRUE,Sheet1!$D$19=TRUE,Sheet1!$D$20=TRUE),$U$26&lt;&gt;"")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U26:AC26</xm:sqref>
        </x14:conditionalFormatting>
        <x14:conditionalFormatting xmlns:xm="http://schemas.microsoft.com/office/excel/2006/main">
          <x14:cfRule type="expression" priority="31" id="{00000000-000E-0000-0000-00001C000000}">
            <xm:f>AND(OR(Sheet1!$C$18=TRUE,Sheet1!$D$19=TRUE,Sheet1!$D$20=TRUE),$U$27&lt;&gt;"")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U27:AC27</xm:sqref>
        </x14:conditionalFormatting>
        <x14:conditionalFormatting xmlns:xm="http://schemas.microsoft.com/office/excel/2006/main">
          <x14:cfRule type="expression" priority="23" id="{00000000-000E-0000-0000-000014000000}">
            <xm:f>AND(OR(Sheet1!$C$22=TRUE,Sheet1!$D$23=TRUE,Sheet1!$D$24=TRUE),$W$30="")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30" id="{00000000-000E-0000-0000-00001B000000}">
            <xm:f>AND(OR(Sheet1!$C$22=TRUE,Sheet1!$D$23=TRUE,Sheet1!$D$24=TRUE),$W$30&lt;&gt;"")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W30:AC30</xm:sqref>
        </x14:conditionalFormatting>
        <x14:conditionalFormatting xmlns:xm="http://schemas.microsoft.com/office/excel/2006/main">
          <x14:cfRule type="expression" priority="25" id="{00000000-000E-0000-0000-000016000000}">
            <xm:f>AND(OR(Sheet1!$C$22=TRUE,Sheet1!$D$23=TRUE,Sheet1!$D$24=TRUE),$W$29="")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29" id="{00000000-000E-0000-0000-00001A000000}">
            <xm:f>AND(OR(Sheet1!$C$22=TRUE,Sheet1!$D$23=TRUE,Sheet1!$D$24=TRUE),$W$29&lt;&gt;"")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W29:AC29</xm:sqref>
        </x14:conditionalFormatting>
        <x14:conditionalFormatting xmlns:xm="http://schemas.microsoft.com/office/excel/2006/main">
          <x14:cfRule type="expression" priority="20" id="{00000000-000E-0000-0000-000011000000}">
            <xm:f>AND(OR(Sheet1!$A$9=TRUE,Sheet1!$B$10=TRUE,Sheet1!$B$14=TRUE,Sheet1!$B$18=TRUE,Sheet1!$B$22=TRUE,Sheet1!$C$9=TRUE,Sheet1!$C$14=TRUE,Sheet1!$C$18=TRUE,Sheet1!$C$22=TRUE),$A$38="")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22" id="{00000000-000E-0000-0000-000013000000}">
            <xm:f>AND(OR(Sheet1!$A$9=TRUE,Sheet1!$B$10=TRUE,Sheet1!$B$14=TRUE,Sheet1!$B$18=TRUE,Sheet1!$B$22=TRUE,Sheet1!$C$9=TRUE,Sheet1!$C$14=TRUE,Sheet1!$C$18=TRUE,Sheet1!$C$22=TRUE),$A$38&lt;&gt;"")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A38:O38</xm:sqref>
        </x14:conditionalFormatting>
        <x14:conditionalFormatting xmlns:xm="http://schemas.microsoft.com/office/excel/2006/main">
          <x14:cfRule type="expression" priority="19" id="{00000000-000E-0000-0000-000012000000}">
            <xm:f>AND(OR(Sheet1!$A$9=TRUE,Sheet1!$B$10=TRUE,Sheet1!$B$14=TRUE,Sheet1!$B$18=TRUE,Sheet1!$B$22=TRUE,Sheet1!$C$9=TRUE,Sheet1!$C$14=TRUE,Sheet1!$C$18=TRUE,Sheet1!$C$22=TRUE),$A$39="")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21" id="{00000000-000E-0000-0000-000010000000}">
            <xm:f>AND(OR(Sheet1!$A$9=TRUE,Sheet1!$B$10=TRUE,Sheet1!$B$14=TRUE,Sheet1!$B$18=TRUE,Sheet1!$B$22=TRUE,Sheet1!$C$9=TRUE,Sheet1!$C$14=TRUE,Sheet1!$C$18=TRUE,Sheet1!$C$22=TRUE),$A$39&lt;&gt;"")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A39:O39</xm:sqref>
        </x14:conditionalFormatting>
        <x14:conditionalFormatting xmlns:xm="http://schemas.microsoft.com/office/excel/2006/main">
          <x14:cfRule type="expression" priority="12" id="{00000000-000E-0000-0000-000009000000}">
            <xm:f>AND(OR(Sheet1!$A$9=TRUE,Sheet1!$B$10=TRUE,Sheet1!$B$14=TRUE,Sheet1!$B$18=TRUE,Sheet1!$B$22=TRUE),$R$38="")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8" id="{00000000-000E-0000-0000-00000F000000}">
            <xm:f>AND(OR(Sheet1!$A$9=TRUE,Sheet1!$B$10=TRUE,Sheet1!$B$14=TRUE,Sheet1!$B$18=TRUE,Sheet1!$B$22=TRUE),$R$38&lt;&gt;"")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R38:X38</xm:sqref>
        </x14:conditionalFormatting>
        <x14:conditionalFormatting xmlns:xm="http://schemas.microsoft.com/office/excel/2006/main">
          <x14:cfRule type="expression" priority="11" id="{00000000-000E-0000-0000-000008000000}">
            <xm:f>AND(OR(Sheet1!$A$9=TRUE,Sheet1!$B$10=TRUE,Sheet1!$B$14=TRUE,Sheet1!$B$18=TRUE,Sheet1!$B$22=TRUE),$R$39="")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7" id="{00000000-000E-0000-0000-00000E000000}">
            <xm:f>AND(OR(Sheet1!$A$9=TRUE,Sheet1!$B$10=TRUE,Sheet1!$B$14=TRUE,Sheet1!$B$18=TRUE,Sheet1!$B$22=TRUE),$R$39&lt;&gt;"")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R39:X39</xm:sqref>
        </x14:conditionalFormatting>
        <x14:conditionalFormatting xmlns:xm="http://schemas.microsoft.com/office/excel/2006/main">
          <x14:cfRule type="expression" priority="15" id="{00000000-000E-0000-0000-00000C000000}">
            <xm:f>AND(Sheet1!$E$28=TRUE,$T$34="")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6" id="{00000000-000E-0000-0000-00000D000000}">
            <xm:f>AND(Sheet1!$E$28=TRUE,T34&lt;&gt;"")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T34:AC34</xm:sqref>
        </x14:conditionalFormatting>
        <x14:conditionalFormatting xmlns:xm="http://schemas.microsoft.com/office/excel/2006/main">
          <x14:cfRule type="expression" priority="10" id="{00000000-000E-0000-0000-000007000000}">
            <xm:f>AND(OR(Sheet1!$A$9=TRUE,Sheet1!$B$10=TRUE,Sheet1!$B$14=TRUE,Sheet1!$B$18=TRUE,Sheet1!$B$22=TRUE),$AA$38="")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4" id="{00000000-000E-0000-0000-00000B000000}">
            <xm:f>AND(OR(Sheet1!$A$9=TRUE,Sheet1!$B$10=TRUE,Sheet1!$B$14=TRUE,Sheet1!$B$18=TRUE,Sheet1!$B$22=TRUE),$AA$38&lt;&gt;"")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AA38:AC38</xm:sqref>
        </x14:conditionalFormatting>
        <x14:conditionalFormatting xmlns:xm="http://schemas.microsoft.com/office/excel/2006/main">
          <x14:cfRule type="expression" priority="9" id="{00000000-000E-0000-0000-000006000000}">
            <xm:f>AND(OR(Sheet1!$A$9=TRUE,Sheet1!$B$10=TRUE,Sheet1!$B$14=TRUE,Sheet1!$B$18=TRUE,Sheet1!$B$22=TRUE),$AA$39="")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3" id="{00000000-000E-0000-0000-00000A000000}">
            <xm:f>AND(OR(Sheet1!$A$9=TRUE,Sheet1!$B$10=TRUE,Sheet1!$B$14=TRUE,Sheet1!$B$18=TRUE,Sheet1!$B$22=TRUE),$AA$39&lt;&gt;"")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AA39:AC39</xm:sqref>
        </x14:conditionalFormatting>
        <x14:conditionalFormatting xmlns:xm="http://schemas.microsoft.com/office/excel/2006/main">
          <x14:cfRule type="expression" priority="8" id="{00000000-000E-0000-0000-000005000000}">
            <xm:f>Sheet1!$A36=TRUE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B42:I50</xm:sqref>
        </x14:conditionalFormatting>
        <x14:conditionalFormatting xmlns:xm="http://schemas.microsoft.com/office/excel/2006/main">
          <x14:cfRule type="expression" priority="7" id="{00000000-000E-0000-0000-000004000000}">
            <xm:f>Sheet1!$C36=TRUE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K42:S50</xm:sqref>
        </x14:conditionalFormatting>
        <x14:conditionalFormatting xmlns:xm="http://schemas.microsoft.com/office/excel/2006/main">
          <x14:cfRule type="expression" priority="6" id="{00000000-000E-0000-0000-000003000000}">
            <xm:f>Sheet1!$E36=TRUE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U42:AB48</xm:sqref>
        </x14:conditionalFormatting>
        <x14:conditionalFormatting xmlns:xm="http://schemas.microsoft.com/office/excel/2006/main">
          <x14:cfRule type="expression" priority="142" id="{00000000-000E-0000-0000-00008B000000}">
            <xm:f>Sheet1!$A$9=TRUE</xm:f>
            <x14:dxf>
              <fill>
                <gradientFill degree="180">
                  <stop position="0">
                    <color theme="0"/>
                  </stop>
                  <stop position="1">
                    <color theme="8" tint="0.80001220740379042"/>
                  </stop>
                </gradientFill>
              </fill>
            </x14:dxf>
          </x14:cfRule>
          <xm:sqref>A15:F15</xm:sqref>
        </x14:conditionalFormatting>
        <x14:conditionalFormatting xmlns:xm="http://schemas.microsoft.com/office/excel/2006/main">
          <x14:cfRule type="expression" priority="69" id="{00000000-000E-0000-0000-000042000000}">
            <xm:f>AND(Sheet1!$A$9=TRUE,Sheet1!$B$10=FALSE)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41" id="{00000000-000E-0000-0000-00008A000000}">
            <xm:f>OR(Sheet1!$A$9=TRUE,Sheet1!$B$10=TRUE)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B16:E16</xm:sqref>
        </x14:conditionalFormatting>
        <x14:conditionalFormatting xmlns:xm="http://schemas.microsoft.com/office/excel/2006/main">
          <x14:cfRule type="expression" priority="62" id="{00000000-000E-0000-0000-00003B000000}">
            <xm:f>AND(Sheet1!$A$9=TRUE,Sheet1!$B$14=FALSE)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40" id="{00000000-000E-0000-0000-000089000000}">
            <xm:f>OR(Sheet1!$A$9=TRUE,Sheet1!$B$14=TRUE)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B20:E20</xm:sqref>
        </x14:conditionalFormatting>
        <x14:conditionalFormatting xmlns:xm="http://schemas.microsoft.com/office/excel/2006/main">
          <x14:cfRule type="expression" priority="61" id="{00000000-000E-0000-0000-00003A000000}">
            <xm:f>AND(Sheet1!$A$9=TRUE,Sheet1!$B$18=FALSE)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39" id="{00000000-000E-0000-0000-000088000000}">
            <xm:f>OR(Sheet1!$A$9=TRUE,Sheet1!$B$18=TRUE)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B24:E24</xm:sqref>
        </x14:conditionalFormatting>
        <x14:conditionalFormatting xmlns:xm="http://schemas.microsoft.com/office/excel/2006/main">
          <x14:cfRule type="expression" priority="60" id="{00000000-000E-0000-0000-000039000000}">
            <xm:f>AND(Sheet1!$A$9=TRUE,Sheet1!$B$22=FALSE)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38" id="{00000000-000E-0000-0000-000087000000}">
            <xm:f>OR(Sheet1!$A$9=TRUE,Sheet1!$B$22=TRUE)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B28:E28</xm:sqref>
        </x14:conditionalFormatting>
        <x14:conditionalFormatting xmlns:xm="http://schemas.microsoft.com/office/excel/2006/main">
          <x14:cfRule type="expression" priority="137" id="{00000000-000E-0000-0000-000086000000}">
            <xm:f>Sheet1!$C$9=TRUE</xm:f>
            <x14:dxf>
              <fill>
                <gradientFill degree="180">
                  <stop position="0">
                    <color theme="0"/>
                  </stop>
                  <stop position="1">
                    <color theme="8" tint="0.80001220740379042"/>
                  </stop>
                </gradientFill>
              </fill>
            </x14:dxf>
          </x14:cfRule>
          <xm:sqref>P15:T15</xm:sqref>
        </x14:conditionalFormatting>
        <x14:conditionalFormatting xmlns:xm="http://schemas.microsoft.com/office/excel/2006/main">
          <x14:cfRule type="expression" priority="92" id="{00000000-000E-0000-0000-000059000000}">
            <xm:f>AND(Sheet1!$C$9=TRUE,Sheet1!$D$10=FALSE)</xm:f>
            <x14:dxf>
              <fill>
                <gradientFill degree="90">
                  <stop position="0">
                    <color theme="0"/>
                  </stop>
                  <stop position="0.5">
                    <color theme="5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36" id="{00000000-000E-0000-0000-000085000000}">
            <xm:f>OR(Sheet1!$C$9=TRUE,Sheet1!$D$10=TRUE)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Q16:S16</xm:sqref>
        </x14:conditionalFormatting>
        <x14:conditionalFormatting xmlns:xm="http://schemas.microsoft.com/office/excel/2006/main">
          <x14:cfRule type="expression" priority="83" id="{00000000-000E-0000-0000-000050000000}">
            <xm:f>Sheet1!$E$10=TRUE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35" id="{00000000-000E-0000-0000-000084000000}">
            <xm:f>OR(Sheet1!$C$9=TRUE,Sheet1!$D$10=TRUE)</xm:f>
            <x14:dxf>
              <fill>
                <gradientFill degree="90">
                  <stop position="0">
                    <color theme="0"/>
                  </stop>
                  <stop position="0.5">
                    <color theme="5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X16:AC16</xm:sqref>
        </x14:conditionalFormatting>
        <x14:conditionalFormatting xmlns:xm="http://schemas.microsoft.com/office/excel/2006/main">
          <x14:cfRule type="expression" priority="82" id="{00000000-000E-0000-0000-00004F000000}">
            <xm:f>Sheet1!$E$11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34" id="{00000000-000E-0000-0000-000083000000}">
            <xm:f>OR(Sheet1!$C$9=TRUE,Sheet1!$D$10=TRUE)</xm:f>
            <x14:dxf>
              <fill>
                <gradientFill degree="90">
                  <stop position="0">
                    <color theme="0"/>
                  </stop>
                  <stop position="0.5">
                    <color theme="5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X17:AC17</xm:sqref>
        </x14:conditionalFormatting>
        <x14:conditionalFormatting xmlns:xm="http://schemas.microsoft.com/office/excel/2006/main">
          <x14:cfRule type="expression" priority="81" id="{00000000-000E-0000-0000-00004E000000}">
            <xm:f>Sheet1!$E$12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33" id="{00000000-000E-0000-0000-000082000000}">
            <xm:f>OR(Sheet1!$C$9=TRUE,Sheet1!$D$10=TRUE)</xm:f>
            <x14:dxf>
              <fill>
                <gradientFill degree="90">
                  <stop position="0">
                    <color theme="0"/>
                  </stop>
                  <stop position="0.5">
                    <color theme="5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X18:AC18</xm:sqref>
        </x14:conditionalFormatting>
        <x14:conditionalFormatting xmlns:xm="http://schemas.microsoft.com/office/excel/2006/main">
          <x14:cfRule type="expression" priority="80" id="{00000000-000E-0000-0000-00004D000000}">
            <xm:f>AND(OR(Sheet1!$C$9=TRUE,Sheet1!$D$10=TRUE),$U$19="")</xm:f>
            <x14:dxf>
              <fill>
                <gradientFill degree="90">
                  <stop position="0">
                    <color theme="0"/>
                  </stop>
                  <stop position="0.5">
                    <color theme="5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31" id="{00000000-000E-0000-0000-000080000000}">
            <xm:f>AND(OR(Sheet1!$C$9=TRUE,Sheet1!$D$10=TRUE),$U$19&lt;&gt;"")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U19:AC19</xm:sqref>
        </x14:conditionalFormatting>
        <x14:conditionalFormatting xmlns:xm="http://schemas.microsoft.com/office/excel/2006/main">
          <x14:cfRule type="expression" priority="130" id="{00000000-000E-0000-0000-00007F000000}">
            <xm:f>Sheet1!$C$14=TRUE</xm:f>
            <x14:dxf>
              <fill>
                <gradientFill degree="180">
                  <stop position="0">
                    <color theme="0"/>
                  </stop>
                  <stop position="1">
                    <color theme="8" tint="0.80001220740379042"/>
                  </stop>
                </gradientFill>
              </fill>
            </x14:dxf>
          </x14:cfRule>
          <xm:sqref>P20:T20</xm:sqref>
        </x14:conditionalFormatting>
        <x14:conditionalFormatting xmlns:xm="http://schemas.microsoft.com/office/excel/2006/main">
          <x14:cfRule type="expression" priority="41" id="{00000000-000E-0000-0000-000026000000}">
            <xm:f>AND(Sheet1!$C$14=TRUE,Sheet1!$D$15=FALSE)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29" id="{00000000-000E-0000-0000-00007E000000}">
            <xm:f>OR(Sheet1!$C$14=TRUE,Sheet1!$D$15=TRUE)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Q21:R21</xm:sqref>
        </x14:conditionalFormatting>
        <x14:conditionalFormatting xmlns:xm="http://schemas.microsoft.com/office/excel/2006/main">
          <x14:cfRule type="expression" priority="40" id="{00000000-000E-0000-0000-000025000000}">
            <xm:f>AND(Sheet1!$C$14=TRUE,Sheet1!$D$16=FALSE)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28" id="{00000000-000E-0000-0000-00007D000000}">
            <xm:f>OR(Sheet1!$C$14=TRUE,Sheet1!$D$16=TRUE)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Q22:R22</xm:sqref>
        </x14:conditionalFormatting>
        <x14:conditionalFormatting xmlns:xm="http://schemas.microsoft.com/office/excel/2006/main">
          <x14:cfRule type="expression" priority="127" id="{00000000-000E-0000-0000-00007C000000}">
            <xm:f>Sheet1!$C$18=TRUE</xm:f>
            <x14:dxf>
              <fill>
                <gradientFill degree="180">
                  <stop position="0">
                    <color theme="0"/>
                  </stop>
                  <stop position="1">
                    <color theme="8" tint="0.80001220740379042"/>
                  </stop>
                </gradientFill>
              </fill>
            </x14:dxf>
          </x14:cfRule>
          <xm:sqref>P24</xm:sqref>
        </x14:conditionalFormatting>
        <x14:conditionalFormatting xmlns:xm="http://schemas.microsoft.com/office/excel/2006/main">
          <x14:cfRule type="expression" priority="124" id="{00000000-000E-0000-0000-000079000000}">
            <xm:f>Sheet1!$C$22=TRUE</xm:f>
            <x14:dxf>
              <fill>
                <gradientFill degree="180">
                  <stop position="0">
                    <color theme="0"/>
                  </stop>
                  <stop position="1">
                    <color theme="8" tint="0.80001220740379042"/>
                  </stop>
                </gradientFill>
              </fill>
            </x14:dxf>
          </x14:cfRule>
          <xm:sqref>P28:T28</xm:sqref>
        </x14:conditionalFormatting>
        <x14:conditionalFormatting xmlns:xm="http://schemas.microsoft.com/office/excel/2006/main">
          <x14:cfRule type="expression" priority="68" id="{00000000-000E-0000-0000-000041000000}">
            <xm:f>AND(Sheet1!$B$10=TRUE,$A$18="")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21" id="{00000000-000E-0000-0000-000076000000}">
            <xm:f>AND(OR(Sheet1!$A$9=TRUE,Sheet1!$B$10=TRUE),$A$18&lt;&gt;"")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A18:C18</xm:sqref>
        </x14:conditionalFormatting>
        <x14:conditionalFormatting xmlns:xm="http://schemas.microsoft.com/office/excel/2006/main">
          <x14:cfRule type="expression" priority="67" id="{00000000-000E-0000-0000-000040000000}">
            <xm:f>AND(Sheet1!$B$10=TRUE,$A$19="")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20" id="{00000000-000E-0000-0000-000075000000}">
            <xm:f>AND(OR(Sheet1!$A$9=TRUE,Sheet1!$B$10=TRUE),$A$19&lt;&gt;"")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A19:D19</xm:sqref>
        </x14:conditionalFormatting>
        <x14:conditionalFormatting xmlns:xm="http://schemas.microsoft.com/office/excel/2006/main">
          <x14:cfRule type="expression" priority="66" id="{00000000-000E-0000-0000-00003F000000}">
            <xm:f>AND(Sheet1!$B$10=TRUE,$F$18="")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19" id="{00000000-000E-0000-0000-000074000000}">
            <xm:f>AND(OR(Sheet1!$A$9=TRUE,Sheet1!$B$10=TRUE),$F$18&lt;&gt;"")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F18:G18</xm:sqref>
        </x14:conditionalFormatting>
        <x14:conditionalFormatting xmlns:xm="http://schemas.microsoft.com/office/excel/2006/main">
          <x14:cfRule type="expression" priority="65" id="{00000000-000E-0000-0000-00003E000000}">
            <xm:f>AND(Sheet1!$B$10=TRUE,$F$19="")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18" id="{00000000-000E-0000-0000-000073000000}">
            <xm:f>AND(OR(Sheet1!$A$9=TRUE,Sheet1!$B$10=TRUE),$F$19&lt;&gt;"")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F19:G19</xm:sqref>
        </x14:conditionalFormatting>
        <x14:conditionalFormatting xmlns:xm="http://schemas.microsoft.com/office/excel/2006/main">
          <x14:cfRule type="expression" priority="64" id="{00000000-000E-0000-0000-00003D000000}">
            <xm:f>AND(Sheet1!$B$10=TRUE,$J$18="")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17" id="{00000000-000E-0000-0000-000072000000}">
            <xm:f>AND(OR(Sheet1!$A$9=TRUE,Sheet1!$B$10=TRUE),$J$18&lt;&gt;"")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J18:N18</xm:sqref>
        </x14:conditionalFormatting>
        <x14:conditionalFormatting xmlns:xm="http://schemas.microsoft.com/office/excel/2006/main">
          <x14:cfRule type="expression" priority="63" id="{00000000-000E-0000-0000-00003C000000}">
            <xm:f>AND(Sheet1!$B$10=TRUE,$J$19="")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16" id="{00000000-000E-0000-0000-000071000000}">
            <xm:f>AND(OR(Sheet1!$A$9=TRUE,Sheet1!$B$10=TRUE),$J$19&lt;&gt;"")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J19:N19</xm:sqref>
        </x14:conditionalFormatting>
        <x14:conditionalFormatting xmlns:xm="http://schemas.microsoft.com/office/excel/2006/main">
          <x14:cfRule type="expression" priority="59" id="{00000000-000E-0000-0000-000038000000}">
            <xm:f>AND(Sheet1!$B$14=TRUE,$A$22="")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15" id="{00000000-000E-0000-0000-000070000000}">
            <xm:f>AND(OR(Sheet1!$A$9=TRUE,Sheet1!$B$14=TRUE),$A$22&lt;&gt;"")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A22:C22</xm:sqref>
        </x14:conditionalFormatting>
        <x14:conditionalFormatting xmlns:xm="http://schemas.microsoft.com/office/excel/2006/main">
          <x14:cfRule type="expression" priority="58" id="{00000000-000E-0000-0000-000037000000}">
            <xm:f>AND(Sheet1!$B$14=TRUE,$A$23="")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14" id="{00000000-000E-0000-0000-00006F000000}">
            <xm:f>AND(OR(Sheet1!$A$9=TRUE,Sheet1!$B$14=TRUE),$A$23&lt;&gt;"")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A23:D23</xm:sqref>
        </x14:conditionalFormatting>
        <x14:conditionalFormatting xmlns:xm="http://schemas.microsoft.com/office/excel/2006/main">
          <x14:cfRule type="expression" priority="57" id="{00000000-000E-0000-0000-000036000000}">
            <xm:f>AND(Sheet1!$B$14=TRUE,$F$22="")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13" id="{00000000-000E-0000-0000-00006E000000}">
            <xm:f>AND(OR(Sheet1!$A$9=TRUE,Sheet1!$B$14=TRUE),$F$22&lt;&gt;"")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F22:G22</xm:sqref>
        </x14:conditionalFormatting>
        <x14:conditionalFormatting xmlns:xm="http://schemas.microsoft.com/office/excel/2006/main">
          <x14:cfRule type="expression" priority="56" id="{00000000-000E-0000-0000-000035000000}">
            <xm:f>AND(Sheet1!$B$14=TRUE,$F$23="")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12" id="{00000000-000E-0000-0000-00006D000000}">
            <xm:f>AND(OR(Sheet1!$A$9=TRUE,Sheet1!$B$14=TRUE),$F$23&lt;&gt;"")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F23:G23</xm:sqref>
        </x14:conditionalFormatting>
        <x14:conditionalFormatting xmlns:xm="http://schemas.microsoft.com/office/excel/2006/main">
          <x14:cfRule type="expression" priority="55" id="{00000000-000E-0000-0000-000034000000}">
            <xm:f>AND(Sheet1!$B$14=TRUE,$J$22="")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11" id="{00000000-000E-0000-0000-00006C000000}">
            <xm:f>AND(OR(Sheet1!$A$9=TRUE,Sheet1!$B$14=TRUE),$J$22&lt;&gt;"")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J22:N22</xm:sqref>
        </x14:conditionalFormatting>
        <x14:conditionalFormatting xmlns:xm="http://schemas.microsoft.com/office/excel/2006/main">
          <x14:cfRule type="expression" priority="54" id="{00000000-000E-0000-0000-000033000000}">
            <xm:f>AND(Sheet1!$B$14=TRUE,$J$23="")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10" id="{00000000-000E-0000-0000-00006B000000}">
            <xm:f>AND(OR(Sheet1!$A$9=TRUE,Sheet1!$B$14=TRUE),$J$22&lt;&gt;"")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J23:N23</xm:sqref>
        </x14:conditionalFormatting>
        <x14:conditionalFormatting xmlns:xm="http://schemas.microsoft.com/office/excel/2006/main">
          <x14:cfRule type="expression" priority="53" id="{00000000-000E-0000-0000-000032000000}">
            <xm:f>AND(Sheet1!$B$18=TRUE,$A$26="")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08" id="{00000000-000E-0000-0000-000069000000}">
            <xm:f>AND(OR(Sheet1!$A$9=TRUE,Sheet1!$B$18=TRUE),$A$26&lt;&gt;"")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A26:C26</xm:sqref>
        </x14:conditionalFormatting>
        <x14:conditionalFormatting xmlns:xm="http://schemas.microsoft.com/office/excel/2006/main">
          <x14:cfRule type="expression" priority="52" id="{00000000-000E-0000-0000-000031000000}">
            <xm:f>AND(Sheet1!$B$18=TRUE,$A$27="")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07" id="{00000000-000E-0000-0000-000068000000}">
            <xm:f>AND(OR(Sheet1!$A$9=TRUE,Sheet1!$B$18=TRUE),$A$27&lt;&gt;"")</xm:f>
            <x14:dxf>
              <fill>
                <gradientFill degree="90">
                  <stop position="0">
                    <color theme="0"/>
                  </stop>
                  <stop position="1">
                    <color theme="8" tint="0.80001220740379042"/>
                  </stop>
                </gradientFill>
              </fill>
            </x14:dxf>
          </x14:cfRule>
          <xm:sqref>A27:D27</xm:sqref>
        </x14:conditionalFormatting>
        <x14:conditionalFormatting xmlns:xm="http://schemas.microsoft.com/office/excel/2006/main">
          <x14:cfRule type="expression" priority="51" id="{00000000-000E-0000-0000-000030000000}">
            <xm:f>AND(Sheet1!$B$18=TRUE,$F$26="")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06" id="{00000000-000E-0000-0000-000067000000}">
            <xm:f>AND(OR(Sheet1!$A$9=TRUE,Sheet1!$B$18=TRUE),$F$26&lt;&gt;"")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F26:G26</xm:sqref>
        </x14:conditionalFormatting>
        <x14:conditionalFormatting xmlns:xm="http://schemas.microsoft.com/office/excel/2006/main">
          <x14:cfRule type="expression" priority="50" id="{00000000-000E-0000-0000-00002F000000}">
            <xm:f>AND(Sheet1!$B$18=TRUE,$F$26="")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05" id="{00000000-000E-0000-0000-000066000000}">
            <xm:f>AND(OR(Sheet1!$A$9=TRUE,Sheet1!$B$18=TRUE),$F$27&lt;&gt;"")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F27:G27</xm:sqref>
        </x14:conditionalFormatting>
        <x14:conditionalFormatting xmlns:xm="http://schemas.microsoft.com/office/excel/2006/main">
          <x14:cfRule type="expression" priority="49" id="{00000000-000E-0000-0000-00002E000000}">
            <xm:f>AND(Sheet1!$B$18=TRUE,$J$26="")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04" id="{00000000-000E-0000-0000-000065000000}">
            <xm:f>AND(OR(Sheet1!$A$9=TRUE,Sheet1!$B$18=TRUE),$J$26&lt;&gt;"")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J26:N26</xm:sqref>
        </x14:conditionalFormatting>
        <x14:conditionalFormatting xmlns:xm="http://schemas.microsoft.com/office/excel/2006/main">
          <x14:cfRule type="expression" priority="48" id="{00000000-000E-0000-0000-00002D000000}">
            <xm:f>AND(Sheet1!$B$18=TRUE,$J$27="")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03" id="{00000000-000E-0000-0000-000064000000}">
            <xm:f>AND(OR(Sheet1!$A$9=TRUE,Sheet1!$B$18=TRUE),$J$27&lt;&gt;"")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J27:N27</xm:sqref>
        </x14:conditionalFormatting>
        <x14:conditionalFormatting xmlns:xm="http://schemas.microsoft.com/office/excel/2006/main">
          <x14:cfRule type="expression" priority="47" id="{00000000-000E-0000-0000-00002C000000}">
            <xm:f>AND(Sheet1!$B$22=TRUE,$A$30="")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02" id="{00000000-000E-0000-0000-000063000000}">
            <xm:f>AND(OR(Sheet1!$A$9=TRUE,Sheet1!$B$22=TRUE),$A$30&lt;&gt;"")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A30:C30</xm:sqref>
        </x14:conditionalFormatting>
        <x14:conditionalFormatting xmlns:xm="http://schemas.microsoft.com/office/excel/2006/main">
          <x14:cfRule type="expression" priority="46" id="{00000000-000E-0000-0000-00002B000000}">
            <xm:f>AND(Sheet1!$B$22=TRUE,$A$31="")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01" id="{00000000-000E-0000-0000-000062000000}">
            <xm:f>AND(OR(Sheet1!$A$9=TRUE,Sheet1!$B$22=TRUE),$A$31&lt;&gt;"")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A31:D31</xm:sqref>
        </x14:conditionalFormatting>
        <x14:conditionalFormatting xmlns:xm="http://schemas.microsoft.com/office/excel/2006/main">
          <x14:cfRule type="expression" priority="45" id="{00000000-000E-0000-0000-00002A000000}">
            <xm:f>AND(Sheet1!$B$22=TRUE,$F$30="")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100" id="{00000000-000E-0000-0000-000061000000}">
            <xm:f>AND(OR(Sheet1!$A$9=TRUE,Sheet1!$B$22=TRUE),$F$30&lt;&gt;"")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F30:G30</xm:sqref>
        </x14:conditionalFormatting>
        <x14:conditionalFormatting xmlns:xm="http://schemas.microsoft.com/office/excel/2006/main">
          <x14:cfRule type="expression" priority="44" id="{00000000-000E-0000-0000-000029000000}">
            <xm:f>AND(Sheet1!$B$22=TRUE,$F$31="")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99" id="{00000000-000E-0000-0000-000060000000}">
            <xm:f>AND(OR(Sheet1!$A$9=TRUE,Sheet1!$B$22=TRUE),$F$31&lt;&gt;"")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F31:G31</xm:sqref>
        </x14:conditionalFormatting>
        <x14:conditionalFormatting xmlns:xm="http://schemas.microsoft.com/office/excel/2006/main">
          <x14:cfRule type="expression" priority="43" id="{00000000-000E-0000-0000-000028000000}">
            <xm:f>AND(Sheet1!$B$22=TRUE,$J$30="")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98" id="{00000000-000E-0000-0000-00005F000000}">
            <xm:f>AND(OR(Sheet1!$A$9=TRUE,Sheet1!$B$22=TRUE),$J$30&lt;&gt;"")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J30:N30</xm:sqref>
        </x14:conditionalFormatting>
        <x14:conditionalFormatting xmlns:xm="http://schemas.microsoft.com/office/excel/2006/main">
          <x14:cfRule type="expression" priority="42" id="{00000000-000E-0000-0000-000027000000}">
            <xm:f>AND(Sheet1!$B$22=TRUE,$J$31="")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97" id="{00000000-000E-0000-0000-00005E000000}">
            <xm:f>AND(OR(Sheet1!$A$9=TRUE,Sheet1!$B$22=TRUE),$J$31&lt;&gt;"")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J31:N31</xm:sqref>
        </x14:conditionalFormatting>
        <x14:conditionalFormatting xmlns:xm="http://schemas.microsoft.com/office/excel/2006/main">
          <x14:cfRule type="expression" priority="89" id="{00000000-000E-0000-0000-000056000000}">
            <xm:f>AND(OR(Sheet1!$C$9=TRUE,Sheet1!$D$10=TRUE),$P$17="")</xm:f>
            <x14:dxf>
              <fill>
                <gradientFill degree="90">
                  <stop position="0">
                    <color theme="0"/>
                  </stop>
                  <stop position="0.5">
                    <color theme="5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96" id="{00000000-000E-0000-0000-00005D000000}">
            <xm:f>AND(OR(Sheet1!$C$9=TRUE,Sheet1!$D$10=TRUE),$P$17&lt;&gt;"")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P17:Q17</xm:sqref>
        </x14:conditionalFormatting>
        <x14:conditionalFormatting xmlns:xm="http://schemas.microsoft.com/office/excel/2006/main">
          <x14:cfRule type="expression" priority="78" id="{00000000-000E-0000-0000-00004B000000}">
            <xm:f>AND(OR(Sheet1!$C$9=TRUE,Sheet1!$D$10=TRUE),$P$18="")</xm:f>
            <x14:dxf>
              <fill>
                <gradientFill degree="90">
                  <stop position="0">
                    <color theme="0"/>
                  </stop>
                  <stop position="0.5">
                    <color theme="5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79" id="{00000000-000E-0000-0000-00004C000000}">
            <xm:f>AND(OR(Sheet1!$C$9=TRUE,Sheet1!$D$10=TRUE),$P$18&lt;&gt;"")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P18:R18</xm:sqref>
        </x14:conditionalFormatting>
        <x14:conditionalFormatting xmlns:xm="http://schemas.microsoft.com/office/excel/2006/main">
          <x14:cfRule type="expression" priority="76" id="{00000000-000E-0000-0000-000049000000}">
            <xm:f>AND(OR(Sheet1!$C$9=TRUE,Sheet1!$D$10=TRUE),$T$17="")</xm:f>
            <x14:dxf>
              <fill>
                <gradientFill degree="90">
                  <stop position="0">
                    <color theme="0"/>
                  </stop>
                  <stop position="0.5">
                    <color theme="5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77" id="{00000000-000E-0000-0000-00004A000000}">
            <xm:f>AND(OR(Sheet1!$C$9=TRUE,Sheet1!$D$10=TRUE),$T$17&lt;&gt;"")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T17:U17</xm:sqref>
        </x14:conditionalFormatting>
        <x14:conditionalFormatting xmlns:xm="http://schemas.microsoft.com/office/excel/2006/main">
          <x14:cfRule type="expression" priority="74" id="{00000000-000E-0000-0000-000047000000}">
            <xm:f>AND(OR(Sheet1!$C$9=TRUE,Sheet1!$D$10=TRUE),$T$18="")</xm:f>
            <x14:dxf>
              <fill>
                <gradientFill degree="90">
                  <stop position="0">
                    <color theme="0"/>
                  </stop>
                  <stop position="0.5">
                    <color theme="5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75" id="{00000000-000E-0000-0000-000048000000}">
            <xm:f>AND(OR(Sheet1!$C$9=TRUE,Sheet1!$D$10=TRUE),$T$18&lt;&gt;"")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T18:U18</xm:sqref>
        </x14:conditionalFormatting>
        <x14:conditionalFormatting xmlns:xm="http://schemas.microsoft.com/office/excel/2006/main">
          <x14:cfRule type="expression" priority="34" id="{00000000-000E-0000-0000-00001F000000}">
            <xm:f>AND(OR(Sheet1!$C$14=TRUE,Sheet1!$D$15=TRUE,Sheet1!$D$16=TRUE),$W$21="")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35" id="{00000000-000E-0000-0000-000020000000}">
            <xm:f>AND(OR(Sheet1!$C$14=TRUE,Sheet1!$D$15=TRUE,Sheet1!$D$16=TRUE),$W$21&lt;&gt;"")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W21:AC21</xm:sqref>
        </x14:conditionalFormatting>
        <x14:conditionalFormatting xmlns:xm="http://schemas.microsoft.com/office/excel/2006/main">
          <x14:cfRule type="expression" priority="28" id="{00000000-000E-0000-0000-000019000000}">
            <xm:f>AND(OR(Sheet1!$C$14=TRUE,Sheet1!$D$15=TRUE,Sheet1!$D$16=TRUE),$W$22="")</xm:f>
            <x14:dxf>
              <fill>
                <gradientFill degree="90">
                  <stop position="0">
                    <color theme="0"/>
                  </stop>
                  <stop position="0.5">
                    <color theme="9" tint="0.80001220740379042"/>
                  </stop>
                  <stop position="1">
                    <color theme="0"/>
                  </stop>
                </gradientFill>
              </fill>
            </x14:dxf>
          </x14:cfRule>
          <x14:cfRule type="expression" priority="33" id="{00000000-000E-0000-0000-00001E000000}">
            <xm:f>AND(OR(Sheet1!$C$14=TRUE,Sheet1!$D$15=TRUE,Sheet1!$D$16=TRUE),$W$22&lt;&gt;"")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W22:AC22</xm:sqref>
        </x14:conditionalFormatting>
        <x14:conditionalFormatting xmlns:xm="http://schemas.microsoft.com/office/excel/2006/main">
          <x14:cfRule type="expression" priority="3" id="{A794C3B4-875D-4959-9E32-9A5A6824701A}">
            <xm:f>Sheet1!$A$37=TRUE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B43:I43</xm:sqref>
        </x14:conditionalFormatting>
        <x14:conditionalFormatting xmlns:xm="http://schemas.microsoft.com/office/excel/2006/main">
          <x14:cfRule type="expression" priority="2" id="{C058C0B0-BDC1-4BEA-8A49-BF4FBFFD10C4}">
            <xm:f>Sheet1!$E43=TRUE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U49:AB49</xm:sqref>
        </x14:conditionalFormatting>
        <x14:conditionalFormatting xmlns:xm="http://schemas.microsoft.com/office/excel/2006/main">
          <x14:cfRule type="expression" priority="1" id="{8A7D369F-0A83-41CF-9095-5607D58DC812}">
            <xm:f>Sheet1!$E44=TRUE</xm:f>
            <x14:dxf>
              <fill>
                <gradientFill degree="90">
                  <stop position="0">
                    <color theme="0"/>
                  </stop>
                  <stop position="0.5">
                    <color theme="8" tint="0.80001220740379042"/>
                  </stop>
                  <stop position="1">
                    <color theme="0"/>
                  </stop>
                </gradientFill>
              </fill>
            </x14:dxf>
          </x14:cfRule>
          <xm:sqref>U50:AB50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45"/>
  </sheetPr>
  <dimension ref="A2:AB32"/>
  <sheetViews>
    <sheetView showGridLines="0" zoomScale="75" workbookViewId="0">
      <selection activeCell="K1" sqref="K1"/>
    </sheetView>
  </sheetViews>
  <sheetFormatPr defaultRowHeight="13.5" x14ac:dyDescent="0.15"/>
  <cols>
    <col min="1" max="1" width="1.625" customWidth="1"/>
    <col min="2" max="19" width="6" customWidth="1"/>
    <col min="20" max="20" width="1.625" style="26" customWidth="1"/>
    <col min="21" max="27" width="9" style="26"/>
  </cols>
  <sheetData>
    <row r="2" spans="1:27" s="18" customFormat="1" ht="18" customHeight="1" x14ac:dyDescent="0.15">
      <c r="B2" s="161" t="s">
        <v>33</v>
      </c>
      <c r="C2" s="163"/>
      <c r="D2" s="182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9"/>
      <c r="U2" s="19"/>
      <c r="V2" s="19"/>
      <c r="W2" s="19"/>
      <c r="X2" s="19"/>
      <c r="Y2" s="20"/>
      <c r="Z2" s="20"/>
      <c r="AA2" s="20"/>
    </row>
    <row r="3" spans="1:27" s="21" customFormat="1" ht="45" customHeight="1" x14ac:dyDescent="0.15">
      <c r="B3" s="188" t="s">
        <v>10</v>
      </c>
      <c r="C3" s="139"/>
      <c r="D3" s="22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1"/>
      <c r="T3" s="22"/>
      <c r="U3" s="23"/>
      <c r="V3" s="23"/>
      <c r="W3" s="23"/>
      <c r="X3" s="23"/>
      <c r="Y3" s="23"/>
      <c r="Z3" s="23"/>
      <c r="AA3" s="23"/>
    </row>
    <row r="4" spans="1:27" s="14" customFormat="1" ht="45" customHeight="1" x14ac:dyDescent="0.15">
      <c r="B4" s="221" t="s">
        <v>34</v>
      </c>
      <c r="C4" s="222"/>
      <c r="D4" s="223"/>
      <c r="E4" s="224"/>
      <c r="F4" s="149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1"/>
      <c r="T4" s="24"/>
      <c r="U4" s="24"/>
      <c r="V4" s="24"/>
      <c r="W4" s="24"/>
      <c r="X4" s="24"/>
      <c r="Y4" s="24"/>
      <c r="Z4" s="25"/>
      <c r="AA4" s="25"/>
    </row>
    <row r="5" spans="1:27" ht="23.25" customHeight="1" x14ac:dyDescent="0.15"/>
    <row r="6" spans="1:27" s="14" customFormat="1" ht="23.25" customHeight="1" x14ac:dyDescent="0.15">
      <c r="A6" s="13" t="s">
        <v>35</v>
      </c>
    </row>
    <row r="7" spans="1:27" ht="34.5" customHeight="1" x14ac:dyDescent="0.1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</row>
    <row r="8" spans="1:27" ht="34.5" customHeight="1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1:27" ht="34.5" customHeight="1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2"/>
    </row>
    <row r="10" spans="1:27" ht="34.5" customHeight="1" x14ac:dyDescent="0.1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2"/>
    </row>
    <row r="11" spans="1:27" ht="34.5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</row>
    <row r="12" spans="1:27" ht="34.5" customHeight="1" x14ac:dyDescent="0.1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2"/>
    </row>
    <row r="13" spans="1:27" ht="34.5" customHeight="1" x14ac:dyDescent="0.1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2"/>
    </row>
    <row r="14" spans="1:27" ht="34.5" customHeight="1" x14ac:dyDescent="0.1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</row>
    <row r="15" spans="1:27" ht="34.5" customHeight="1" x14ac:dyDescent="0.1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</row>
    <row r="16" spans="1:27" ht="34.5" customHeight="1" x14ac:dyDescent="0.15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</row>
    <row r="17" spans="1:28" ht="34.5" customHeight="1" x14ac:dyDescent="0.1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</row>
    <row r="18" spans="1:28" ht="34.5" customHeight="1" x14ac:dyDescent="0.1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</row>
    <row r="19" spans="1:28" ht="34.5" customHeight="1" x14ac:dyDescent="0.1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</row>
    <row r="20" spans="1:28" ht="34.5" customHeight="1" x14ac:dyDescent="0.1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</row>
    <row r="21" spans="1:28" ht="34.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</row>
    <row r="22" spans="1:28" ht="34.5" customHeight="1" x14ac:dyDescent="0.1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</row>
    <row r="23" spans="1:28" ht="34.5" customHeight="1" x14ac:dyDescent="0.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</row>
    <row r="24" spans="1:28" ht="34.5" customHeight="1" x14ac:dyDescent="0.1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5"/>
    </row>
    <row r="25" spans="1:28" x14ac:dyDescent="0.15">
      <c r="T25"/>
      <c r="AB25" s="26"/>
    </row>
    <row r="26" spans="1:28" ht="18" customHeight="1" thickBot="1" x14ac:dyDescent="0.2">
      <c r="O26" s="36" t="s">
        <v>36</v>
      </c>
      <c r="T26"/>
      <c r="AB26" s="26"/>
    </row>
    <row r="27" spans="1:28" x14ac:dyDescent="0.15">
      <c r="O27" s="37"/>
      <c r="P27" s="216" t="s">
        <v>37</v>
      </c>
      <c r="Q27" s="216"/>
      <c r="R27" s="38"/>
      <c r="T27"/>
      <c r="AB27" s="26"/>
    </row>
    <row r="28" spans="1:28" ht="15.75" customHeight="1" x14ac:dyDescent="0.15">
      <c r="O28" s="39"/>
      <c r="P28" s="217"/>
      <c r="Q28" s="217"/>
      <c r="R28" s="40"/>
      <c r="T28"/>
      <c r="AB28" s="26"/>
    </row>
    <row r="29" spans="1:28" x14ac:dyDescent="0.15">
      <c r="O29" s="218" t="s">
        <v>38</v>
      </c>
      <c r="P29" s="219"/>
      <c r="Q29" s="26"/>
      <c r="R29" s="40"/>
      <c r="T29"/>
      <c r="AB29" s="26"/>
    </row>
    <row r="30" spans="1:28" ht="17.25" customHeight="1" x14ac:dyDescent="0.15">
      <c r="O30" s="218"/>
      <c r="P30" s="219"/>
      <c r="Q30" s="26"/>
      <c r="R30" s="40"/>
      <c r="T30"/>
      <c r="AB30" s="26"/>
    </row>
    <row r="31" spans="1:28" ht="15.75" customHeight="1" x14ac:dyDescent="0.15">
      <c r="O31" s="39"/>
      <c r="P31" s="26"/>
      <c r="Q31" s="26"/>
      <c r="R31" s="40"/>
      <c r="T31"/>
      <c r="AB31" s="26"/>
    </row>
    <row r="32" spans="1:28" ht="14.25" thickBot="1" x14ac:dyDescent="0.2">
      <c r="O32" s="41"/>
      <c r="P32" s="42"/>
      <c r="Q32" s="42"/>
      <c r="R32" s="43"/>
      <c r="T32"/>
      <c r="AB32" s="26"/>
    </row>
  </sheetData>
  <sheetProtection sheet="1" objects="1" scenarios="1" formatCells="0"/>
  <mergeCells count="9">
    <mergeCell ref="P27:Q28"/>
    <mergeCell ref="O29:P30"/>
    <mergeCell ref="B2:C2"/>
    <mergeCell ref="D2:S2"/>
    <mergeCell ref="B3:C3"/>
    <mergeCell ref="D3:S3"/>
    <mergeCell ref="B4:C4"/>
    <mergeCell ref="D4:E4"/>
    <mergeCell ref="F4:S4"/>
  </mergeCells>
  <phoneticPr fontId="2"/>
  <printOptions horizontalCentered="1"/>
  <pageMargins left="0" right="0" top="0.98425196850393704" bottom="0" header="0.51181102362204722" footer="0.51181102362204722"/>
  <pageSetup paperSize="9" scale="85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AA126"/>
  <sheetViews>
    <sheetView workbookViewId="0">
      <selection activeCell="B3" sqref="B3:Q3"/>
    </sheetView>
  </sheetViews>
  <sheetFormatPr defaultRowHeight="13.5" x14ac:dyDescent="0.15"/>
  <cols>
    <col min="1" max="1" width="9" style="80"/>
    <col min="2" max="2" width="21.25" style="80" customWidth="1"/>
    <col min="3" max="3" width="21.375" style="80" customWidth="1"/>
    <col min="4" max="4" width="23.875" style="80" customWidth="1"/>
    <col min="5" max="5" width="19.5" style="80" customWidth="1"/>
    <col min="6" max="6" width="17.5" style="80" customWidth="1"/>
    <col min="7" max="7" width="16.5" style="80" customWidth="1"/>
    <col min="8" max="12" width="9" style="80" customWidth="1"/>
    <col min="13" max="13" width="21.25" style="80" customWidth="1"/>
    <col min="14" max="14" width="22" style="80" customWidth="1"/>
    <col min="15" max="15" width="13.25" style="80" customWidth="1"/>
    <col min="16" max="17" width="9" style="80" customWidth="1"/>
    <col min="18" max="18" width="23.5" style="80" customWidth="1"/>
    <col min="19" max="16384" width="9" style="80"/>
  </cols>
  <sheetData>
    <row r="2" spans="1:27" x14ac:dyDescent="0.15">
      <c r="B2" s="80" t="s">
        <v>109</v>
      </c>
      <c r="C2" s="80" t="s">
        <v>110</v>
      </c>
      <c r="D2" s="80" t="s">
        <v>111</v>
      </c>
      <c r="E2" s="80" t="s">
        <v>133</v>
      </c>
      <c r="F2" s="80" t="s">
        <v>134</v>
      </c>
      <c r="G2" s="80" t="s">
        <v>112</v>
      </c>
      <c r="H2" s="80" t="s">
        <v>113</v>
      </c>
      <c r="I2" s="80" t="s">
        <v>114</v>
      </c>
      <c r="J2" s="80" t="s">
        <v>115</v>
      </c>
      <c r="K2" s="80" t="s">
        <v>116</v>
      </c>
      <c r="L2" s="80" t="s">
        <v>117</v>
      </c>
      <c r="M2" s="80" t="s">
        <v>118</v>
      </c>
      <c r="N2" s="80" t="s">
        <v>119</v>
      </c>
      <c r="O2" s="80" t="s">
        <v>120</v>
      </c>
      <c r="P2" s="80" t="s">
        <v>121</v>
      </c>
      <c r="Q2" s="80" t="s">
        <v>122</v>
      </c>
      <c r="R2" s="80" t="s">
        <v>123</v>
      </c>
      <c r="S2" s="80" t="s">
        <v>124</v>
      </c>
      <c r="T2" s="80" t="s">
        <v>125</v>
      </c>
      <c r="U2" s="80" t="s">
        <v>126</v>
      </c>
      <c r="V2" s="80" t="s">
        <v>127</v>
      </c>
      <c r="W2" s="80" t="s">
        <v>128</v>
      </c>
      <c r="X2" s="80" t="s">
        <v>129</v>
      </c>
      <c r="Y2" s="80" t="s">
        <v>130</v>
      </c>
      <c r="Z2" s="80" t="s">
        <v>131</v>
      </c>
      <c r="AA2" s="80" t="s">
        <v>132</v>
      </c>
    </row>
    <row r="3" spans="1:27" ht="24.75" customHeight="1" x14ac:dyDescent="0.15">
      <c r="A3" s="88" t="s">
        <v>173</v>
      </c>
      <c r="B3" s="82">
        <f ca="1">TODAY()</f>
        <v>45012</v>
      </c>
      <c r="C3" s="81"/>
      <c r="D3" s="81"/>
      <c r="E3" s="83">
        <f>ご紹介カード発行依頼シート!$E$6</f>
        <v>0</v>
      </c>
      <c r="F3" s="83">
        <f>ご紹介カード発行依頼シート!$E$5</f>
        <v>0</v>
      </c>
      <c r="G3" s="83">
        <f>ご紹介カード発行依頼シート!$G$8</f>
        <v>0</v>
      </c>
      <c r="H3" s="83">
        <f>ご紹介カード発行依頼シート!$P$6</f>
        <v>0</v>
      </c>
      <c r="I3" s="83"/>
      <c r="J3" s="83">
        <f>ご紹介カード発行依頼シート!$Z$7</f>
        <v>0</v>
      </c>
      <c r="K3" s="83"/>
      <c r="L3" s="83">
        <f>ご紹介カード発行依頼シート!$F$9</f>
        <v>0</v>
      </c>
      <c r="M3" s="83">
        <f>ご紹介カード発行依頼シート!$K$9</f>
        <v>0</v>
      </c>
      <c r="N3" s="89" t="str">
        <f>$A$66</f>
        <v/>
      </c>
      <c r="O3" s="83" t="str">
        <f>$A$72</f>
        <v/>
      </c>
      <c r="P3" s="83"/>
      <c r="Q3" s="83" t="str">
        <f>$A$58</f>
        <v/>
      </c>
      <c r="R3" s="84" t="str">
        <f>IF(A36=TRUE,C77,"")</f>
        <v/>
      </c>
      <c r="S3" s="84"/>
      <c r="T3" s="84"/>
      <c r="U3" s="84"/>
      <c r="V3" s="84"/>
      <c r="W3" s="84"/>
    </row>
    <row r="4" spans="1:27" x14ac:dyDescent="0.15">
      <c r="B4" s="82"/>
    </row>
    <row r="8" spans="1:27" x14ac:dyDescent="0.15">
      <c r="A8" s="80" t="s">
        <v>90</v>
      </c>
      <c r="C8" s="80" t="s">
        <v>95</v>
      </c>
    </row>
    <row r="9" spans="1:27" x14ac:dyDescent="0.15">
      <c r="A9" s="81" t="b">
        <v>0</v>
      </c>
      <c r="B9" s="81" t="s">
        <v>91</v>
      </c>
      <c r="C9" s="81" t="b">
        <v>0</v>
      </c>
      <c r="D9" s="81" t="s">
        <v>96</v>
      </c>
      <c r="E9" s="81"/>
      <c r="F9" s="81"/>
      <c r="G9" s="81"/>
      <c r="H9" s="81"/>
      <c r="I9" s="81"/>
      <c r="J9" s="81"/>
      <c r="K9" s="81"/>
      <c r="L9" s="81"/>
      <c r="M9" s="81"/>
    </row>
    <row r="10" spans="1:27" x14ac:dyDescent="0.15">
      <c r="A10" s="81"/>
      <c r="B10" s="81" t="b">
        <v>0</v>
      </c>
      <c r="C10" s="81"/>
      <c r="D10" s="81" t="b">
        <v>0</v>
      </c>
      <c r="E10" s="81" t="b">
        <v>0</v>
      </c>
      <c r="F10" s="81" t="s">
        <v>97</v>
      </c>
      <c r="G10" s="81"/>
      <c r="H10" s="81"/>
      <c r="I10" s="81"/>
      <c r="J10" s="81"/>
      <c r="K10" s="81"/>
      <c r="L10" s="81"/>
      <c r="M10" s="81"/>
    </row>
    <row r="11" spans="1:27" x14ac:dyDescent="0.15">
      <c r="A11" s="81"/>
      <c r="B11" s="81"/>
      <c r="C11" s="81"/>
      <c r="D11" s="81"/>
      <c r="E11" s="81" t="b">
        <v>0</v>
      </c>
      <c r="F11" s="81" t="s">
        <v>98</v>
      </c>
      <c r="G11" s="81"/>
      <c r="H11" s="81"/>
      <c r="I11" s="81"/>
      <c r="J11" s="81"/>
      <c r="K11" s="81"/>
      <c r="L11" s="81"/>
      <c r="M11" s="81"/>
    </row>
    <row r="12" spans="1:27" x14ac:dyDescent="0.15">
      <c r="A12" s="81"/>
      <c r="B12" s="81"/>
      <c r="C12" s="81"/>
      <c r="D12" s="81"/>
      <c r="E12" s="81" t="b">
        <v>0</v>
      </c>
      <c r="F12" s="81" t="s">
        <v>99</v>
      </c>
      <c r="G12" s="81"/>
      <c r="H12" s="81"/>
      <c r="I12" s="81"/>
      <c r="J12" s="81"/>
      <c r="K12" s="81"/>
      <c r="L12" s="81"/>
      <c r="M12" s="81"/>
    </row>
    <row r="13" spans="1:27" x14ac:dyDescent="0.15">
      <c r="A13" s="81"/>
      <c r="B13" s="81" t="s">
        <v>92</v>
      </c>
      <c r="C13" s="81" t="s">
        <v>100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27" x14ac:dyDescent="0.15">
      <c r="A14" s="81"/>
      <c r="B14" s="81" t="b">
        <v>0</v>
      </c>
      <c r="C14" s="81" t="b">
        <v>0</v>
      </c>
      <c r="D14" s="81"/>
      <c r="E14" s="81"/>
      <c r="F14" s="81"/>
      <c r="G14" s="81"/>
      <c r="H14" s="81"/>
      <c r="I14" s="81"/>
      <c r="J14" s="81"/>
      <c r="K14" s="81"/>
      <c r="L14" s="81"/>
      <c r="M14" s="83" t="str">
        <f>IF(A36=TRUE,IF(AND(ご紹介カード発行依頼シート!$E$56="",ご紹介カード発行依頼シート!$G$10=""),"",IF(AND(ご紹介カード発行依頼シート!$E$56&lt;&gt;"",ご紹介カード発行依頼シート!$G$10&lt;&gt;""),ご紹介カード発行依頼シート!$G$10&amp;" / "&amp;ご紹介カード発行依頼シート!$E$56)),IF(OR(ご紹介カード発行依頼シート!$G$10="",ご紹介カード発行依頼シート!$E$56="",ご紹介カード発行依頼シート!$G$10&amp;ご紹介カード発行依頼シート!$E$56),""))</f>
        <v/>
      </c>
    </row>
    <row r="15" spans="1:27" x14ac:dyDescent="0.15">
      <c r="A15" s="81"/>
      <c r="B15" s="81"/>
      <c r="C15" s="81"/>
      <c r="D15" s="81" t="b">
        <v>0</v>
      </c>
      <c r="E15" s="81" t="s">
        <v>101</v>
      </c>
      <c r="F15" s="81"/>
      <c r="G15" s="81"/>
      <c r="H15" s="81"/>
      <c r="I15" s="81"/>
      <c r="J15" s="81"/>
      <c r="K15" s="81"/>
      <c r="L15" s="81"/>
      <c r="M15" s="81"/>
    </row>
    <row r="16" spans="1:27" x14ac:dyDescent="0.15">
      <c r="A16" s="81"/>
      <c r="B16" s="81"/>
      <c r="C16" s="81"/>
      <c r="D16" s="81" t="b">
        <v>0</v>
      </c>
      <c r="E16" s="81" t="s">
        <v>102</v>
      </c>
      <c r="F16" s="81"/>
      <c r="G16" s="81"/>
      <c r="H16" s="81"/>
      <c r="I16" s="81"/>
      <c r="J16" s="81"/>
      <c r="K16" s="81"/>
      <c r="L16" s="81"/>
      <c r="M16" s="81"/>
    </row>
    <row r="17" spans="1:13" x14ac:dyDescent="0.15">
      <c r="A17" s="81"/>
      <c r="B17" s="81" t="s">
        <v>93</v>
      </c>
      <c r="C17" s="81" t="s">
        <v>103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x14ac:dyDescent="0.15">
      <c r="A18" s="81"/>
      <c r="B18" s="81" t="b">
        <v>0</v>
      </c>
      <c r="C18" s="81" t="b">
        <v>0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x14ac:dyDescent="0.15">
      <c r="A19" s="81"/>
      <c r="B19" s="81"/>
      <c r="C19" s="81"/>
      <c r="D19" s="81" t="b">
        <v>0</v>
      </c>
      <c r="E19" s="81" t="s">
        <v>104</v>
      </c>
      <c r="F19" s="81"/>
      <c r="G19" s="81"/>
      <c r="H19" s="81"/>
      <c r="I19" s="81"/>
      <c r="J19" s="81"/>
      <c r="K19" s="81"/>
      <c r="L19" s="81"/>
      <c r="M19" s="81"/>
    </row>
    <row r="20" spans="1:13" x14ac:dyDescent="0.15">
      <c r="A20" s="81"/>
      <c r="B20" s="81"/>
      <c r="C20" s="81"/>
      <c r="D20" s="81" t="b">
        <v>0</v>
      </c>
      <c r="E20" s="81" t="s">
        <v>105</v>
      </c>
      <c r="F20" s="81"/>
      <c r="G20" s="81"/>
      <c r="H20" s="81"/>
      <c r="I20" s="81"/>
      <c r="J20" s="81"/>
      <c r="K20" s="81"/>
      <c r="L20" s="81"/>
      <c r="M20" s="81"/>
    </row>
    <row r="21" spans="1:13" x14ac:dyDescent="0.15">
      <c r="A21" s="81"/>
      <c r="B21" s="81" t="s">
        <v>94</v>
      </c>
      <c r="C21" s="81" t="s">
        <v>106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x14ac:dyDescent="0.15">
      <c r="A22" s="81"/>
      <c r="B22" s="81" t="b">
        <v>0</v>
      </c>
      <c r="C22" s="81" t="b">
        <v>0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x14ac:dyDescent="0.15">
      <c r="A23" s="81"/>
      <c r="B23" s="81"/>
      <c r="C23" s="81"/>
      <c r="D23" s="81" t="b">
        <v>0</v>
      </c>
      <c r="E23" s="81" t="s">
        <v>107</v>
      </c>
      <c r="F23" s="81"/>
      <c r="G23" s="81"/>
      <c r="H23" s="81"/>
      <c r="I23" s="81"/>
      <c r="J23" s="81"/>
      <c r="K23" s="81"/>
      <c r="L23" s="81"/>
      <c r="M23" s="81"/>
    </row>
    <row r="24" spans="1:13" x14ac:dyDescent="0.15">
      <c r="A24" s="81">
        <f>72/4</f>
        <v>18</v>
      </c>
      <c r="B24" s="81"/>
      <c r="C24" s="81"/>
      <c r="D24" s="81" t="b">
        <v>0</v>
      </c>
      <c r="E24" s="81" t="s">
        <v>108</v>
      </c>
      <c r="F24" s="81"/>
      <c r="G24" s="81"/>
      <c r="H24" s="81"/>
      <c r="I24" s="81"/>
      <c r="J24" s="81"/>
      <c r="K24" s="81"/>
      <c r="L24" s="81"/>
      <c r="M24" s="81"/>
    </row>
    <row r="25" spans="1:13" x14ac:dyDescent="0.1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x14ac:dyDescent="0.1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x14ac:dyDescent="0.1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x14ac:dyDescent="0.15">
      <c r="A28" s="81" t="b">
        <v>0</v>
      </c>
      <c r="B28" s="81" t="b">
        <v>0</v>
      </c>
      <c r="C28" s="81" t="b">
        <v>0</v>
      </c>
      <c r="D28" s="81" t="b">
        <v>0</v>
      </c>
      <c r="E28" s="81" t="b">
        <v>0</v>
      </c>
      <c r="F28" s="81"/>
      <c r="G28" s="81"/>
      <c r="H28" s="81"/>
      <c r="I28" s="81"/>
      <c r="J28" s="81"/>
      <c r="K28" s="81"/>
      <c r="L28" s="81"/>
      <c r="M28" s="81"/>
    </row>
    <row r="29" spans="1:13" x14ac:dyDescent="0.1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x14ac:dyDescent="0.1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x14ac:dyDescent="0.1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x14ac:dyDescent="0.1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x14ac:dyDescent="0.1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x14ac:dyDescent="0.1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x14ac:dyDescent="0.1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x14ac:dyDescent="0.15">
      <c r="A36" s="81" t="b">
        <v>0</v>
      </c>
      <c r="B36" s="81" t="str">
        <f>IF(A36=TRUE,TRIM(ご紹介カード発行依頼シート!B42),"")</f>
        <v/>
      </c>
      <c r="C36" s="81" t="b">
        <v>0</v>
      </c>
      <c r="D36" s="81" t="str">
        <f>IF(C36=TRUE,ご紹介カード発行依頼シート!K42,"")</f>
        <v/>
      </c>
      <c r="E36" s="81" t="b">
        <v>0</v>
      </c>
      <c r="F36" s="81" t="str">
        <f>IF(E36=TRUE,ご紹介カード発行依頼シート!U42,"")</f>
        <v/>
      </c>
      <c r="G36" s="81"/>
      <c r="H36" s="81"/>
      <c r="I36" s="81"/>
      <c r="J36" s="81"/>
      <c r="K36" s="81"/>
      <c r="L36" s="81"/>
      <c r="M36" s="81"/>
    </row>
    <row r="37" spans="1:13" x14ac:dyDescent="0.15">
      <c r="A37" s="81" t="b">
        <v>0</v>
      </c>
      <c r="B37" s="81" t="str">
        <f>IF(A37=TRUE,TRIM(ご紹介カード発行依頼シート!B43),"")</f>
        <v/>
      </c>
      <c r="C37" s="81" t="b">
        <v>0</v>
      </c>
      <c r="D37" s="81" t="str">
        <f>IF(C37=TRUE,ご紹介カード発行依頼シート!K43,"")</f>
        <v/>
      </c>
      <c r="E37" s="81" t="b">
        <v>0</v>
      </c>
      <c r="F37" s="81" t="str">
        <f>IF(E37=TRUE,ご紹介カード発行依頼シート!U43,"")</f>
        <v/>
      </c>
      <c r="G37" s="81"/>
      <c r="H37" s="81"/>
      <c r="I37" s="81"/>
      <c r="J37" s="81"/>
      <c r="K37" s="81"/>
      <c r="L37" s="81"/>
      <c r="M37" s="81"/>
    </row>
    <row r="38" spans="1:13" x14ac:dyDescent="0.15">
      <c r="A38" s="81" t="b">
        <v>0</v>
      </c>
      <c r="B38" s="81" t="str">
        <f>IF(A38=TRUE,TRIM(ご紹介カード発行依頼シート!B44),"")</f>
        <v/>
      </c>
      <c r="C38" s="81" t="b">
        <v>0</v>
      </c>
      <c r="D38" s="81" t="str">
        <f>IF(C38=TRUE,ご紹介カード発行依頼シート!K44,"")</f>
        <v/>
      </c>
      <c r="E38" s="81" t="b">
        <v>0</v>
      </c>
      <c r="F38" s="81" t="str">
        <f>IF(E38=TRUE,ご紹介カード発行依頼シート!U44,"")</f>
        <v/>
      </c>
      <c r="G38" s="81"/>
      <c r="H38" s="81"/>
      <c r="I38" s="81"/>
      <c r="J38" s="81"/>
      <c r="K38" s="81"/>
      <c r="L38" s="81"/>
      <c r="M38" s="81"/>
    </row>
    <row r="39" spans="1:13" x14ac:dyDescent="0.15">
      <c r="A39" s="81" t="b">
        <v>0</v>
      </c>
      <c r="B39" s="81" t="str">
        <f>IF(A39=TRUE,TRIM(ご紹介カード発行依頼シート!B45),"")</f>
        <v/>
      </c>
      <c r="C39" s="81" t="b">
        <v>0</v>
      </c>
      <c r="D39" s="81" t="str">
        <f>IF(C39=TRUE,ご紹介カード発行依頼シート!K45,"")</f>
        <v/>
      </c>
      <c r="E39" s="81" t="b">
        <v>0</v>
      </c>
      <c r="F39" s="81" t="str">
        <f>IF(E39=TRUE,ご紹介カード発行依頼シート!U45,"")</f>
        <v/>
      </c>
      <c r="G39" s="81"/>
      <c r="H39" s="81"/>
      <c r="I39" s="81"/>
      <c r="J39" s="81"/>
      <c r="K39" s="81"/>
      <c r="L39" s="81"/>
      <c r="M39" s="81"/>
    </row>
    <row r="40" spans="1:13" x14ac:dyDescent="0.15">
      <c r="A40" s="81" t="b">
        <v>0</v>
      </c>
      <c r="B40" s="81" t="str">
        <f>IF(A40=TRUE,TRIM(ご紹介カード発行依頼シート!B46),"")</f>
        <v/>
      </c>
      <c r="C40" s="81" t="b">
        <v>0</v>
      </c>
      <c r="D40" s="81" t="str">
        <f>IF(C40=TRUE,ご紹介カード発行依頼シート!K46,"")</f>
        <v/>
      </c>
      <c r="E40" s="81" t="b">
        <v>0</v>
      </c>
      <c r="F40" s="81" t="str">
        <f>IF(E40=TRUE,ご紹介カード発行依頼シート!U46,"")</f>
        <v/>
      </c>
      <c r="G40" s="81"/>
      <c r="H40" s="81"/>
      <c r="I40" s="81"/>
      <c r="J40" s="81"/>
      <c r="K40" s="81"/>
      <c r="L40" s="81"/>
      <c r="M40" s="81"/>
    </row>
    <row r="41" spans="1:13" x14ac:dyDescent="0.15">
      <c r="A41" s="81" t="b">
        <v>0</v>
      </c>
      <c r="B41" s="81" t="str">
        <f>IF(A41=TRUE,TRIM(ご紹介カード発行依頼シート!B47),"")</f>
        <v/>
      </c>
      <c r="C41" s="81" t="b">
        <v>0</v>
      </c>
      <c r="D41" s="81" t="str">
        <f>IF(C41=TRUE,ご紹介カード発行依頼シート!K47,"")</f>
        <v/>
      </c>
      <c r="E41" s="81" t="b">
        <v>0</v>
      </c>
      <c r="F41" s="81" t="str">
        <f>IF(E41=TRUE,ご紹介カード発行依頼シート!U47,"")</f>
        <v/>
      </c>
      <c r="G41" s="81"/>
      <c r="H41" s="81"/>
      <c r="I41" s="81"/>
      <c r="J41" s="81"/>
      <c r="K41" s="81"/>
      <c r="L41" s="81"/>
      <c r="M41" s="81"/>
    </row>
    <row r="42" spans="1:13" x14ac:dyDescent="0.15">
      <c r="A42" s="81" t="b">
        <v>0</v>
      </c>
      <c r="B42" s="81" t="str">
        <f>IF(A42=TRUE,TRIM(ご紹介カード発行依頼シート!B48),"")</f>
        <v/>
      </c>
      <c r="C42" s="81" t="b">
        <v>0</v>
      </c>
      <c r="D42" s="81" t="str">
        <f>IF(C42=TRUE,ご紹介カード発行依頼シート!K48,"")</f>
        <v/>
      </c>
      <c r="E42" s="81" t="b">
        <v>0</v>
      </c>
      <c r="F42" s="81" t="str">
        <f>IF(E42=TRUE,ご紹介カード発行依頼シート!U48,"")</f>
        <v/>
      </c>
      <c r="G42" s="81"/>
      <c r="H42" s="81"/>
      <c r="I42" s="81"/>
      <c r="J42" s="81"/>
      <c r="K42" s="81"/>
      <c r="L42" s="81"/>
      <c r="M42" s="81"/>
    </row>
    <row r="43" spans="1:13" x14ac:dyDescent="0.15">
      <c r="A43" s="81" t="b">
        <v>0</v>
      </c>
      <c r="B43" s="81" t="str">
        <f>IF(A43=TRUE,TRIM(ご紹介カード発行依頼シート!B49),"")</f>
        <v/>
      </c>
      <c r="C43" s="81" t="b">
        <v>0</v>
      </c>
      <c r="D43" s="81" t="str">
        <f>IF(C43=TRUE,ご紹介カード発行依頼シート!K49,"")</f>
        <v/>
      </c>
      <c r="E43" s="81" t="b">
        <v>0</v>
      </c>
      <c r="F43" s="81" t="str">
        <f>IF(E43=TRUE,ご紹介カード発行依頼シート!U49,"")</f>
        <v/>
      </c>
      <c r="G43" s="81"/>
      <c r="H43" s="81"/>
      <c r="I43" s="81"/>
      <c r="J43" s="81"/>
      <c r="K43" s="81"/>
      <c r="L43" s="81"/>
      <c r="M43" s="81"/>
    </row>
    <row r="44" spans="1:13" x14ac:dyDescent="0.15">
      <c r="A44" s="81" t="b">
        <v>0</v>
      </c>
      <c r="B44" s="81" t="str">
        <f>IF(A44=TRUE,TRIM(ご紹介カード発行依頼シート!B50),"")</f>
        <v/>
      </c>
      <c r="C44" s="81" t="b">
        <v>0</v>
      </c>
      <c r="D44" s="81" t="str">
        <f>IF(C44=TRUE,ご紹介カード発行依頼シート!K50,"")</f>
        <v/>
      </c>
      <c r="E44" s="81" t="b">
        <v>0</v>
      </c>
      <c r="F44" s="81" t="str">
        <f>IF(E44=TRUE,ご紹介カード発行依頼シート!U50,"")</f>
        <v/>
      </c>
      <c r="G44" s="81"/>
      <c r="H44" s="81"/>
      <c r="I44" s="81"/>
      <c r="J44" s="81"/>
      <c r="K44" s="81"/>
      <c r="L44" s="81"/>
      <c r="M44" s="81"/>
    </row>
    <row r="45" spans="1:13" x14ac:dyDescent="0.15">
      <c r="A45" s="81"/>
      <c r="B45" s="81">
        <f>COUNTIF(B36:B44,"?*")</f>
        <v>0</v>
      </c>
      <c r="C45" s="81"/>
      <c r="D45" s="81">
        <f>COUNTIF(D36:D44,"?*")</f>
        <v>0</v>
      </c>
      <c r="E45" s="81"/>
      <c r="F45" s="81">
        <f>COUNTIF(F36:F44,"?*")</f>
        <v>0</v>
      </c>
      <c r="G45" s="81"/>
      <c r="H45" s="81"/>
      <c r="I45" s="81"/>
      <c r="J45" s="81"/>
      <c r="K45" s="81"/>
      <c r="L45" s="81"/>
      <c r="M45" s="81"/>
    </row>
    <row r="46" spans="1:13" x14ac:dyDescent="0.15">
      <c r="A46" s="81"/>
      <c r="B46" s="81" t="str">
        <f>B36&amp;B37&amp;B38&amp;B39&amp;B40&amp;B41&amp;B42&amp;B43&amp;B44</f>
        <v/>
      </c>
      <c r="C46" s="81"/>
      <c r="D46" s="81" t="str">
        <f>D36&amp;D37&amp;D38&amp;D39&amp;D40&amp;D41&amp;D42&amp;D43&amp;D44</f>
        <v/>
      </c>
      <c r="E46" s="81"/>
      <c r="F46" s="81" t="str">
        <f>F36&amp;F37&amp;F38&amp;F39&amp;F40&amp;F41&amp;F42&amp;F43&amp;F44</f>
        <v/>
      </c>
      <c r="G46" s="81"/>
      <c r="H46" s="81"/>
      <c r="I46" s="81"/>
      <c r="J46" s="81"/>
      <c r="K46" s="81"/>
      <c r="L46" s="81"/>
      <c r="M46" s="81"/>
    </row>
    <row r="47" spans="1:13" x14ac:dyDescent="0.1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x14ac:dyDescent="0.15">
      <c r="A48" s="81"/>
      <c r="B48" s="81">
        <f>B45+D45+F45</f>
        <v>0</v>
      </c>
      <c r="C48" s="81" t="str">
        <f>B46&amp;D46&amp;F46</f>
        <v/>
      </c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x14ac:dyDescent="0.1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x14ac:dyDescent="0.1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x14ac:dyDescent="0.1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x14ac:dyDescent="0.15">
      <c r="A52" s="85" t="b">
        <v>1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</row>
    <row r="53" spans="1:13" x14ac:dyDescent="0.15">
      <c r="A53" s="85" t="b">
        <v>0</v>
      </c>
      <c r="B53" s="85" t="b">
        <v>0</v>
      </c>
      <c r="C53" s="85" t="b">
        <v>0</v>
      </c>
      <c r="D53" s="85" t="b">
        <v>0</v>
      </c>
      <c r="E53" s="85" t="b">
        <v>0</v>
      </c>
      <c r="F53" s="85" t="b">
        <v>0</v>
      </c>
      <c r="G53" s="85" t="b">
        <v>0</v>
      </c>
      <c r="H53" s="85"/>
      <c r="I53" s="85"/>
      <c r="J53" s="85"/>
      <c r="K53" s="85"/>
      <c r="L53" s="85"/>
      <c r="M53" s="85"/>
    </row>
    <row r="54" spans="1:13" x14ac:dyDescent="0.15">
      <c r="A54" s="81" t="s">
        <v>26</v>
      </c>
      <c r="B54" s="81" t="s">
        <v>27</v>
      </c>
      <c r="C54" s="81" t="s">
        <v>28</v>
      </c>
      <c r="D54" s="81" t="s">
        <v>88</v>
      </c>
      <c r="E54" s="81" t="s">
        <v>89</v>
      </c>
      <c r="F54" s="81" t="s">
        <v>32</v>
      </c>
      <c r="G54" s="81" t="s">
        <v>1</v>
      </c>
      <c r="H54" s="85"/>
      <c r="I54" s="85"/>
      <c r="J54" s="85"/>
      <c r="K54" s="85"/>
      <c r="L54" s="85"/>
      <c r="M54" s="85"/>
    </row>
    <row r="55" spans="1:13" x14ac:dyDescent="0.1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x14ac:dyDescent="0.1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1:13" x14ac:dyDescent="0.1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x14ac:dyDescent="0.15">
      <c r="A58" s="81" t="str">
        <f>IFERROR(HLOOKUP(A52,A53:G54,2,FALSE),"")</f>
        <v/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62" spans="1:13" x14ac:dyDescent="0.15">
      <c r="A62" s="80" t="s">
        <v>135</v>
      </c>
    </row>
    <row r="63" spans="1:13" x14ac:dyDescent="0.15">
      <c r="A63" s="80" t="str">
        <f>IF(ご紹介カード発行依頼シート!$G$10&lt;&gt;"",ご紹介カード発行依頼シート!$G$10,"")</f>
        <v/>
      </c>
    </row>
    <row r="64" spans="1:13" x14ac:dyDescent="0.15">
      <c r="A64" s="80" t="str">
        <f>IF(ご紹介カード発行依頼シート!$E$56&lt;&gt;"",ご紹介カード発行依頼シート!$E$56,"")</f>
        <v/>
      </c>
    </row>
    <row r="66" spans="1:8" x14ac:dyDescent="0.15">
      <c r="A66" s="80" t="str">
        <f>IF(A63=A64,A63,IF(OR(A63="",A64=""),A63&amp;A64,A63&amp;" / "&amp;A64))</f>
        <v/>
      </c>
    </row>
    <row r="68" spans="1:8" x14ac:dyDescent="0.15">
      <c r="A68" s="80" t="s">
        <v>136</v>
      </c>
    </row>
    <row r="69" spans="1:8" x14ac:dyDescent="0.15">
      <c r="A69" s="80" t="str">
        <f>IF(ご紹介カード発行依頼シート!$I$11&lt;&gt;"",ご紹介カード発行依頼シート!$I$11,"")</f>
        <v/>
      </c>
    </row>
    <row r="70" spans="1:8" x14ac:dyDescent="0.15">
      <c r="A70" s="80" t="str">
        <f>IF(ご紹介カード発行依頼シート!$T$56&lt;&gt;"",ご紹介カード発行依頼シート!$T$56,"")</f>
        <v/>
      </c>
    </row>
    <row r="72" spans="1:8" x14ac:dyDescent="0.15">
      <c r="A72" s="80" t="str">
        <f>IF(A69=A70,A69,IF(OR(A69="",A70=""),A69&amp;A70,A69&amp;" / "&amp;A70))</f>
        <v/>
      </c>
    </row>
    <row r="76" spans="1:8" x14ac:dyDescent="0.15">
      <c r="A76" s="80" t="s">
        <v>137</v>
      </c>
    </row>
    <row r="77" spans="1:8" x14ac:dyDescent="0.15">
      <c r="A77" s="80" t="str">
        <f>B36</f>
        <v/>
      </c>
      <c r="C77" s="87" t="str">
        <f>A77</f>
        <v/>
      </c>
      <c r="D77" s="87"/>
      <c r="E77" s="87"/>
      <c r="F77" s="87"/>
      <c r="G77" s="87"/>
      <c r="H77" s="87"/>
    </row>
    <row r="78" spans="1:8" x14ac:dyDescent="0.15">
      <c r="A78" s="80" t="str">
        <f t="shared" ref="A78:A81" si="0">B37</f>
        <v/>
      </c>
      <c r="C78" s="87" t="str">
        <f>A78</f>
        <v/>
      </c>
      <c r="D78" s="87"/>
      <c r="E78" s="87"/>
      <c r="F78" s="87"/>
      <c r="G78" s="87"/>
      <c r="H78" s="87"/>
    </row>
    <row r="79" spans="1:8" x14ac:dyDescent="0.15">
      <c r="A79" s="80" t="str">
        <f t="shared" si="0"/>
        <v/>
      </c>
      <c r="C79" s="87" t="str">
        <f>A79</f>
        <v/>
      </c>
      <c r="D79" s="87"/>
      <c r="E79" s="87"/>
      <c r="F79" s="87"/>
      <c r="G79" s="87"/>
      <c r="H79" s="87"/>
    </row>
    <row r="80" spans="1:8" x14ac:dyDescent="0.15">
      <c r="A80" s="80" t="str">
        <f t="shared" si="0"/>
        <v/>
      </c>
      <c r="C80" s="87" t="str">
        <f>A80</f>
        <v/>
      </c>
      <c r="D80" s="87"/>
      <c r="E80" s="87"/>
      <c r="F80" s="87"/>
      <c r="G80" s="87"/>
      <c r="H80" s="87"/>
    </row>
    <row r="81" spans="1:8" x14ac:dyDescent="0.15">
      <c r="A81" s="80" t="str">
        <f t="shared" si="0"/>
        <v/>
      </c>
      <c r="C81" s="87" t="str">
        <f>IF(AND(A40=TRUE,OR(B10=TRUE,B18=TRUE)),"住友不動産株式会社　マンション・戸建分譲","")</f>
        <v/>
      </c>
      <c r="D81" s="87"/>
      <c r="E81" s="87"/>
      <c r="F81" s="87"/>
      <c r="G81" s="87"/>
      <c r="H81" s="87"/>
    </row>
    <row r="82" spans="1:8" x14ac:dyDescent="0.15">
      <c r="A82" s="80" t="str">
        <f>B40</f>
        <v/>
      </c>
      <c r="C82" s="87" t="str">
        <f>IF(AND(A40=TRUE,OR(C9=TRUE,C22=TRUE,D10=TRUE)),"住友不動産株式会社　戸建・リフォーム","")</f>
        <v/>
      </c>
      <c r="D82" s="87"/>
      <c r="E82" s="87"/>
      <c r="F82" s="87"/>
      <c r="G82" s="87"/>
      <c r="H82" s="87"/>
    </row>
    <row r="83" spans="1:8" x14ac:dyDescent="0.15">
      <c r="A83" s="80" t="str">
        <f>B40</f>
        <v/>
      </c>
      <c r="C83" s="87" t="str">
        <f>IF(AND(A40=TRUE,OR(C18=TRUE,D20=TRUE)),"住友不動産株式会社　賃貸","")</f>
        <v/>
      </c>
      <c r="D83" s="87"/>
      <c r="E83" s="87"/>
      <c r="F83" s="87"/>
      <c r="G83" s="87"/>
      <c r="H83" s="87"/>
    </row>
    <row r="84" spans="1:8" x14ac:dyDescent="0.15">
      <c r="A84" s="80" t="str">
        <f>B41</f>
        <v/>
      </c>
      <c r="C84" s="87" t="str">
        <f>IF(AND(A41=TRUE,OR(C9=TRUE,D10=TRUE)),"住友林業株式会社",IF(AND(A41=TRUE,C22=TRUE),"住友林業ホームテック株式会社",""))</f>
        <v/>
      </c>
      <c r="D84" s="87"/>
      <c r="E84" s="87"/>
      <c r="F84" s="87"/>
      <c r="G84" s="87"/>
      <c r="H84" s="87"/>
    </row>
    <row r="85" spans="1:8" x14ac:dyDescent="0.15">
      <c r="A85" s="80" t="str">
        <f>B42</f>
        <v/>
      </c>
      <c r="C85" s="87" t="str">
        <f t="shared" ref="C85:C103" si="1">A85</f>
        <v/>
      </c>
      <c r="D85" s="87"/>
      <c r="E85" s="87"/>
      <c r="F85" s="87"/>
      <c r="G85" s="87"/>
      <c r="H85" s="87"/>
    </row>
    <row r="86" spans="1:8" x14ac:dyDescent="0.15">
      <c r="A86" s="80" t="str">
        <f>B43</f>
        <v/>
      </c>
      <c r="C86" s="87" t="str">
        <f>IF(AND(A43=TRUE,OR(A9=TRUE,B10=TRUE,B18=TRUE)),"積水化学工業株式会社（マンション）",IF(AND(A43=TRUE,OR(C9=TRUE,D10=TRUE)),"積水化学工業株式会社（注文住宅）","積水化学工業"))</f>
        <v>積水化学工業</v>
      </c>
      <c r="D86" s="87"/>
      <c r="E86" s="87"/>
      <c r="F86" s="87"/>
      <c r="G86" s="87"/>
      <c r="H86" s="87"/>
    </row>
    <row r="87" spans="1:8" x14ac:dyDescent="0.15">
      <c r="A87" s="80" t="str">
        <f>B44</f>
        <v/>
      </c>
      <c r="C87" s="87" t="str">
        <f t="shared" si="1"/>
        <v/>
      </c>
      <c r="D87" s="87"/>
      <c r="E87" s="87"/>
      <c r="F87" s="87"/>
      <c r="G87" s="87"/>
      <c r="H87" s="87"/>
    </row>
    <row r="88" spans="1:8" x14ac:dyDescent="0.15">
      <c r="A88" s="80" t="str">
        <f t="shared" ref="A88:A96" si="2">D36</f>
        <v/>
      </c>
      <c r="C88" s="87" t="str">
        <f t="shared" si="1"/>
        <v/>
      </c>
      <c r="D88" s="87"/>
      <c r="E88" s="87"/>
      <c r="F88" s="87"/>
      <c r="G88" s="87"/>
      <c r="H88" s="87"/>
    </row>
    <row r="89" spans="1:8" x14ac:dyDescent="0.15">
      <c r="A89" s="80" t="str">
        <f t="shared" si="2"/>
        <v/>
      </c>
      <c r="C89" s="87" t="str">
        <f t="shared" si="1"/>
        <v/>
      </c>
      <c r="D89" s="87"/>
      <c r="E89" s="87"/>
      <c r="F89" s="87"/>
      <c r="G89" s="87"/>
      <c r="H89" s="87"/>
    </row>
    <row r="90" spans="1:8" x14ac:dyDescent="0.15">
      <c r="A90" s="80" t="str">
        <f t="shared" si="2"/>
        <v/>
      </c>
      <c r="C90" s="87" t="str">
        <f t="shared" si="1"/>
        <v/>
      </c>
      <c r="D90" s="87"/>
      <c r="E90" s="87"/>
      <c r="F90" s="87"/>
      <c r="G90" s="87"/>
      <c r="H90" s="87"/>
    </row>
    <row r="91" spans="1:8" x14ac:dyDescent="0.15">
      <c r="A91" s="80" t="str">
        <f t="shared" si="2"/>
        <v/>
      </c>
      <c r="C91" s="87" t="str">
        <f t="shared" si="1"/>
        <v/>
      </c>
      <c r="D91" s="87"/>
      <c r="E91" s="87"/>
      <c r="F91" s="87"/>
      <c r="G91" s="87"/>
      <c r="H91" s="87"/>
    </row>
    <row r="92" spans="1:8" x14ac:dyDescent="0.15">
      <c r="A92" s="80" t="str">
        <f t="shared" si="2"/>
        <v/>
      </c>
      <c r="C92" s="87" t="str">
        <f t="shared" si="1"/>
        <v/>
      </c>
      <c r="D92" s="87"/>
      <c r="E92" s="87"/>
      <c r="F92" s="87"/>
      <c r="G92" s="87"/>
      <c r="H92" s="87"/>
    </row>
    <row r="93" spans="1:8" x14ac:dyDescent="0.15">
      <c r="A93" s="80" t="str">
        <f t="shared" si="2"/>
        <v/>
      </c>
      <c r="C93" s="87" t="str">
        <f t="shared" si="1"/>
        <v/>
      </c>
      <c r="D93" s="87"/>
      <c r="E93" s="87"/>
      <c r="F93" s="87"/>
      <c r="G93" s="87"/>
      <c r="H93" s="87"/>
    </row>
    <row r="94" spans="1:8" x14ac:dyDescent="0.15">
      <c r="A94" s="80" t="str">
        <f t="shared" si="2"/>
        <v/>
      </c>
      <c r="C94" s="87" t="str">
        <f t="shared" si="1"/>
        <v/>
      </c>
      <c r="D94" s="87"/>
      <c r="E94" s="87"/>
      <c r="F94" s="87"/>
      <c r="G94" s="87"/>
      <c r="H94" s="87"/>
    </row>
    <row r="95" spans="1:8" x14ac:dyDescent="0.15">
      <c r="A95" s="80" t="str">
        <f t="shared" si="2"/>
        <v/>
      </c>
      <c r="C95" s="87" t="str">
        <f t="shared" si="1"/>
        <v/>
      </c>
      <c r="D95" s="87"/>
      <c r="E95" s="87"/>
      <c r="F95" s="87"/>
      <c r="G95" s="87"/>
      <c r="H95" s="87"/>
    </row>
    <row r="96" spans="1:8" x14ac:dyDescent="0.15">
      <c r="A96" s="80" t="str">
        <f t="shared" si="2"/>
        <v/>
      </c>
      <c r="C96" s="87" t="str">
        <f t="shared" si="1"/>
        <v/>
      </c>
      <c r="D96" s="87"/>
      <c r="E96" s="87"/>
      <c r="F96" s="87"/>
      <c r="G96" s="87"/>
      <c r="H96" s="87"/>
    </row>
    <row r="97" spans="1:8" x14ac:dyDescent="0.15">
      <c r="A97" s="80" t="str">
        <f t="shared" ref="A97:A103" si="3">F36</f>
        <v/>
      </c>
      <c r="C97" s="87" t="str">
        <f t="shared" si="1"/>
        <v/>
      </c>
      <c r="D97" s="87"/>
      <c r="E97" s="87"/>
      <c r="F97" s="87"/>
      <c r="G97" s="87"/>
      <c r="H97" s="87"/>
    </row>
    <row r="98" spans="1:8" x14ac:dyDescent="0.15">
      <c r="A98" s="80" t="str">
        <f t="shared" si="3"/>
        <v/>
      </c>
      <c r="C98" s="87" t="str">
        <f t="shared" si="1"/>
        <v/>
      </c>
      <c r="D98" s="87"/>
      <c r="E98" s="87"/>
      <c r="F98" s="87"/>
      <c r="G98" s="87"/>
      <c r="H98" s="87"/>
    </row>
    <row r="99" spans="1:8" x14ac:dyDescent="0.15">
      <c r="A99" s="80" t="str">
        <f t="shared" si="3"/>
        <v/>
      </c>
      <c r="C99" s="87" t="str">
        <f t="shared" si="1"/>
        <v/>
      </c>
      <c r="D99" s="87"/>
      <c r="E99" s="87"/>
      <c r="F99" s="87"/>
      <c r="G99" s="87"/>
      <c r="H99" s="87"/>
    </row>
    <row r="100" spans="1:8" x14ac:dyDescent="0.15">
      <c r="A100" s="80" t="str">
        <f t="shared" si="3"/>
        <v/>
      </c>
      <c r="C100" s="87" t="str">
        <f t="shared" si="1"/>
        <v/>
      </c>
      <c r="D100" s="87"/>
      <c r="E100" s="87"/>
      <c r="F100" s="87"/>
      <c r="G100" s="87"/>
      <c r="H100" s="87"/>
    </row>
    <row r="101" spans="1:8" x14ac:dyDescent="0.15">
      <c r="A101" s="80" t="str">
        <f t="shared" si="3"/>
        <v/>
      </c>
      <c r="C101" s="87" t="str">
        <f t="shared" si="1"/>
        <v/>
      </c>
      <c r="D101" s="87"/>
      <c r="E101" s="87"/>
      <c r="F101" s="87"/>
      <c r="G101" s="87"/>
      <c r="H101" s="87"/>
    </row>
    <row r="102" spans="1:8" x14ac:dyDescent="0.15">
      <c r="A102" s="80" t="str">
        <f t="shared" si="3"/>
        <v/>
      </c>
      <c r="C102" s="87" t="str">
        <f t="shared" si="1"/>
        <v/>
      </c>
      <c r="D102" s="87"/>
      <c r="E102" s="87"/>
      <c r="F102" s="87"/>
      <c r="G102" s="87"/>
      <c r="H102" s="87"/>
    </row>
    <row r="103" spans="1:8" x14ac:dyDescent="0.15">
      <c r="A103" s="80" t="str">
        <f t="shared" si="3"/>
        <v/>
      </c>
      <c r="C103" s="87" t="str">
        <f t="shared" si="1"/>
        <v/>
      </c>
      <c r="D103" s="87"/>
      <c r="E103" s="87"/>
      <c r="F103" s="87"/>
      <c r="G103" s="87"/>
      <c r="H103" s="87"/>
    </row>
    <row r="104" spans="1:8" x14ac:dyDescent="0.15">
      <c r="C104" s="80" t="s">
        <v>159</v>
      </c>
    </row>
    <row r="105" spans="1:8" x14ac:dyDescent="0.15">
      <c r="C105" s="80" t="s">
        <v>138</v>
      </c>
    </row>
    <row r="106" spans="1:8" x14ac:dyDescent="0.15">
      <c r="C106" s="80" t="s">
        <v>139</v>
      </c>
    </row>
    <row r="107" spans="1:8" x14ac:dyDescent="0.15">
      <c r="C107" s="80" t="s">
        <v>140</v>
      </c>
    </row>
    <row r="108" spans="1:8" x14ac:dyDescent="0.15">
      <c r="C108" s="80" t="s">
        <v>141</v>
      </c>
    </row>
    <row r="109" spans="1:8" x14ac:dyDescent="0.15">
      <c r="C109" s="80" t="s">
        <v>142</v>
      </c>
    </row>
    <row r="110" spans="1:8" x14ac:dyDescent="0.15">
      <c r="C110" s="80" t="s">
        <v>143</v>
      </c>
    </row>
    <row r="111" spans="1:8" x14ac:dyDescent="0.15">
      <c r="C111" s="80" t="s">
        <v>144</v>
      </c>
    </row>
    <row r="112" spans="1:8" x14ac:dyDescent="0.15">
      <c r="C112" s="80" t="s">
        <v>145</v>
      </c>
    </row>
    <row r="113" spans="3:3" x14ac:dyDescent="0.15">
      <c r="C113" s="80" t="s">
        <v>145</v>
      </c>
    </row>
    <row r="114" spans="3:3" x14ac:dyDescent="0.15">
      <c r="C114" s="80" t="s">
        <v>146</v>
      </c>
    </row>
    <row r="115" spans="3:3" x14ac:dyDescent="0.15">
      <c r="C115" s="80" t="s">
        <v>147</v>
      </c>
    </row>
    <row r="116" spans="3:3" x14ac:dyDescent="0.15">
      <c r="C116" s="80" t="s">
        <v>148</v>
      </c>
    </row>
    <row r="117" spans="3:3" x14ac:dyDescent="0.15">
      <c r="C117" s="80" t="s">
        <v>149</v>
      </c>
    </row>
    <row r="118" spans="3:3" x14ac:dyDescent="0.15">
      <c r="C118" s="80" t="s">
        <v>150</v>
      </c>
    </row>
    <row r="119" spans="3:3" x14ac:dyDescent="0.15">
      <c r="C119" s="80" t="s">
        <v>151</v>
      </c>
    </row>
    <row r="120" spans="3:3" x14ac:dyDescent="0.15">
      <c r="C120" s="80" t="s">
        <v>152</v>
      </c>
    </row>
    <row r="121" spans="3:3" x14ac:dyDescent="0.15">
      <c r="C121" s="80" t="s">
        <v>153</v>
      </c>
    </row>
    <row r="122" spans="3:3" x14ac:dyDescent="0.15">
      <c r="C122" s="80" t="s">
        <v>154</v>
      </c>
    </row>
    <row r="123" spans="3:3" x14ac:dyDescent="0.15">
      <c r="C123" s="80" t="s">
        <v>155</v>
      </c>
    </row>
    <row r="124" spans="3:3" x14ac:dyDescent="0.15">
      <c r="C124" s="80" t="s">
        <v>156</v>
      </c>
    </row>
    <row r="125" spans="3:3" x14ac:dyDescent="0.15">
      <c r="C125" s="80" t="s">
        <v>157</v>
      </c>
    </row>
    <row r="126" spans="3:3" x14ac:dyDescent="0.15">
      <c r="C126" s="80" t="s">
        <v>158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ご紹介カード発行依頼シート</vt:lpstr>
      <vt:lpstr>注文住宅「敷地の形状」</vt:lpstr>
      <vt:lpstr>Sheet1</vt:lpstr>
      <vt:lpstr>ご紹介カード発行依頼シート!Print_Area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K515566</dc:creator>
  <cp:lastModifiedBy>田中 賢司</cp:lastModifiedBy>
  <cp:lastPrinted>2022-04-19T00:57:54Z</cp:lastPrinted>
  <dcterms:created xsi:type="dcterms:W3CDTF">2011-02-18T05:49:42Z</dcterms:created>
  <dcterms:modified xsi:type="dcterms:W3CDTF">2023-03-27T08:30:24Z</dcterms:modified>
</cp:coreProperties>
</file>